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15" activeTab="0"/>
  </bookViews>
  <sheets>
    <sheet name="TAB A-Consumi Aggregati" sheetId="1" r:id="rId1"/>
    <sheet name="TAB A-Consumi Aggregati Mensili" sheetId="2" r:id="rId2"/>
    <sheet name="MT" sheetId="3" r:id="rId3"/>
    <sheet name="BT" sheetId="4" r:id="rId4"/>
  </sheets>
  <definedNames/>
  <calcPr fullCalcOnLoad="1"/>
</workbook>
</file>

<file path=xl/sharedStrings.xml><?xml version="1.0" encoding="utf-8"?>
<sst xmlns="http://schemas.openxmlformats.org/spreadsheetml/2006/main" count="566" uniqueCount="205">
  <si>
    <t>F1</t>
  </si>
  <si>
    <t>F2</t>
  </si>
  <si>
    <t>F3</t>
  </si>
  <si>
    <t>Picco</t>
  </si>
  <si>
    <t>Fuori picco</t>
  </si>
  <si>
    <t>CONSUMI TOTALE 3 FASCE</t>
  </si>
  <si>
    <t>CONSUMI TOTALE 2 FASCE</t>
  </si>
  <si>
    <t>Mesi</t>
  </si>
  <si>
    <t>Totale</t>
  </si>
  <si>
    <t>PEAK</t>
  </si>
  <si>
    <t>OFF PEAK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</si>
  <si>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</si>
  <si>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</si>
  <si>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</si>
  <si>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</si>
  <si>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</si>
  <si>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</si>
  <si>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</si>
  <si>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</si>
  <si>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</si>
  <si>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</si>
  <si>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</si>
  <si>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</si>
  <si>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%</t>
  </si>
  <si>
    <t>POD</t>
  </si>
  <si>
    <t>DESCRIZIONE</t>
  </si>
  <si>
    <t>POZZO TURCHIO</t>
  </si>
  <si>
    <t>POZZO COREA</t>
  </si>
  <si>
    <t>POZZO STAZZONE</t>
  </si>
  <si>
    <t>POZZO ODIGIDRIA</t>
  </si>
  <si>
    <t>POZZI FISICHELLI</t>
  </si>
  <si>
    <t>POZZO MESSINA</t>
  </si>
  <si>
    <t>POZZO GIUSTI</t>
  </si>
  <si>
    <t>POZZO MARCHESANA</t>
  </si>
  <si>
    <t>POZZI AISA</t>
  </si>
  <si>
    <t>DEPURATORE</t>
  </si>
  <si>
    <t>GORETTI</t>
  </si>
  <si>
    <t>MT</t>
  </si>
  <si>
    <t>BT</t>
  </si>
  <si>
    <t xml:space="preserve">Contrada Cardìnale </t>
  </si>
  <si>
    <t xml:space="preserve">Molo Crispi 9 </t>
  </si>
  <si>
    <t xml:space="preserve">Molo Crispi 999 </t>
  </si>
  <si>
    <t xml:space="preserve">Piazza Cavour snc </t>
  </si>
  <si>
    <t xml:space="preserve">Stradale Cravone sn </t>
  </si>
  <si>
    <t xml:space="preserve">Via Agira 10 </t>
  </si>
  <si>
    <t xml:space="preserve">Via Bolano snc </t>
  </si>
  <si>
    <t xml:space="preserve">Via delle Olimpiadi sn  </t>
  </si>
  <si>
    <t xml:space="preserve">Via Dusmet sn </t>
  </si>
  <si>
    <t xml:space="preserve">Via Galermo 155 </t>
  </si>
  <si>
    <t xml:space="preserve">Via Ingrassia sn </t>
  </si>
  <si>
    <t xml:space="preserve">Viale Lainò sn </t>
  </si>
  <si>
    <t xml:space="preserve">Via Mandra' snc  </t>
  </si>
  <si>
    <t xml:space="preserve">Via Martelli Castaldi 124 </t>
  </si>
  <si>
    <t xml:space="preserve">Via Montecristo snc </t>
  </si>
  <si>
    <t xml:space="preserve">Via Nizzeti 2 trav. snc </t>
  </si>
  <si>
    <t xml:space="preserve">Via Nizzeti 30 </t>
  </si>
  <si>
    <t xml:space="preserve">Via Nuovalucello 43  </t>
  </si>
  <si>
    <t xml:space="preserve">Via Nuovalucello sn  </t>
  </si>
  <si>
    <t xml:space="preserve">Via P.Gaifami snc </t>
  </si>
  <si>
    <t xml:space="preserve">Via Palagonia sn  </t>
  </si>
  <si>
    <t xml:space="preserve">Via Piemonte snc </t>
  </si>
  <si>
    <t xml:space="preserve">Via Pietra dell'ova 19  </t>
  </si>
  <si>
    <t xml:space="preserve">Viale Ruggero di Lauria </t>
  </si>
  <si>
    <t xml:space="preserve">Via S.G.La Rena snc </t>
  </si>
  <si>
    <t xml:space="preserve">Via Salomone 256 </t>
  </si>
  <si>
    <t xml:space="preserve">Via Santa Rosa da Lima 4/A </t>
  </si>
  <si>
    <t xml:space="preserve">Via Santa Sofia 2/a </t>
  </si>
  <si>
    <t xml:space="preserve">Via Savasta snc </t>
  </si>
  <si>
    <t xml:space="preserve">Via Stella 19/a </t>
  </si>
  <si>
    <t xml:space="preserve">Via Susanna 9  </t>
  </si>
  <si>
    <t xml:space="preserve">Via Vincenzo Giuffrida 88 </t>
  </si>
  <si>
    <t xml:space="preserve">Viale V.Veneto 43 </t>
  </si>
  <si>
    <r>
      <t xml:space="preserve">Via G. Vagliasindi  53     </t>
    </r>
    <r>
      <rPr>
        <b/>
        <sz val="10.5"/>
        <rFont val="Arial"/>
        <family val="2"/>
      </rPr>
      <t>PROTOCOLLO</t>
    </r>
  </si>
  <si>
    <r>
      <t xml:space="preserve">Via G. Vagliasindi  51d          </t>
    </r>
    <r>
      <rPr>
        <b/>
        <sz val="10.5"/>
        <rFont val="Arial"/>
        <family val="2"/>
      </rPr>
      <t>ANDRONE</t>
    </r>
  </si>
  <si>
    <r>
      <t xml:space="preserve">Via G. Vagliasindi  51/C </t>
    </r>
    <r>
      <rPr>
        <b/>
        <sz val="10.5"/>
        <rFont val="Arial"/>
        <family val="2"/>
      </rPr>
      <t>RAGIONERIA</t>
    </r>
  </si>
  <si>
    <r>
      <t xml:space="preserve">Via G. Vagliasindi  51/D     </t>
    </r>
    <r>
      <rPr>
        <b/>
        <sz val="10.5"/>
        <rFont val="Arial"/>
        <family val="2"/>
      </rPr>
      <t>MAGAZZINO</t>
    </r>
  </si>
  <si>
    <r>
      <t xml:space="preserve">Via G. Vagliasindi 51/C  </t>
    </r>
    <r>
      <rPr>
        <b/>
        <sz val="10.5"/>
        <rFont val="Arial"/>
        <family val="2"/>
      </rPr>
      <t>DEPURATORE</t>
    </r>
  </si>
  <si>
    <t>Sito</t>
  </si>
  <si>
    <t>IT001E95262178</t>
  </si>
  <si>
    <t>IT001E90151724</t>
  </si>
  <si>
    <t>IT001E95451400</t>
  </si>
  <si>
    <t>IT001E90114538</t>
  </si>
  <si>
    <t>IT001E90275727</t>
  </si>
  <si>
    <t>IT001E90109967</t>
  </si>
  <si>
    <t>IT001E90123678</t>
  </si>
  <si>
    <t>IT001E90123685</t>
  </si>
  <si>
    <t>IT001E91351925</t>
  </si>
  <si>
    <t>IT001E90114506</t>
  </si>
  <si>
    <t>IT001E90114534</t>
  </si>
  <si>
    <t>IT001E90131046</t>
  </si>
  <si>
    <t>IT001E90114485</t>
  </si>
  <si>
    <t>IT001E90114530</t>
  </si>
  <si>
    <t>IT001E90093152</t>
  </si>
  <si>
    <t>IT001E90131049</t>
  </si>
  <si>
    <t>IT001E90123682</t>
  </si>
  <si>
    <t>IT001E95306882</t>
  </si>
  <si>
    <t>IT001E91759958</t>
  </si>
  <si>
    <t>IT001E90123687</t>
  </si>
  <si>
    <t>IT001E90275730</t>
  </si>
  <si>
    <t>IT001E91432933</t>
  </si>
  <si>
    <t>IT001E90114594</t>
  </si>
  <si>
    <t>IT001E91336597</t>
  </si>
  <si>
    <t>IT001E91414842</t>
  </si>
  <si>
    <t>IT001E95346248</t>
  </si>
  <si>
    <t>IT001E95334645</t>
  </si>
  <si>
    <t>IT001E90114533</t>
  </si>
  <si>
    <t>IT001E90131045</t>
  </si>
  <si>
    <t>IT001E90114517</t>
  </si>
  <si>
    <t>IT001E90092247</t>
  </si>
  <si>
    <t>IT001E90093150</t>
  </si>
  <si>
    <t>IT001E90131044</t>
  </si>
  <si>
    <t>IT001E04470603</t>
  </si>
  <si>
    <t>IT001E95333268</t>
  </si>
  <si>
    <t>IT001E95333315</t>
  </si>
  <si>
    <t>IT001E95333267</t>
  </si>
  <si>
    <t>IT001E00207897</t>
  </si>
  <si>
    <t xml:space="preserve">  </t>
  </si>
  <si>
    <t xml:space="preserve"> </t>
  </si>
  <si>
    <t xml:space="preserve">Contrada Gallinaro 12 </t>
  </si>
  <si>
    <t xml:space="preserve">Via Crocifisso 80 </t>
  </si>
  <si>
    <t xml:space="preserve">Rione Parco Cristallo </t>
  </si>
  <si>
    <t xml:space="preserve">Via C. Colombo 298 </t>
  </si>
  <si>
    <t xml:space="preserve">Via Canalicchio 7 </t>
  </si>
  <si>
    <t xml:space="preserve">Via Carnazza snc </t>
  </si>
  <si>
    <t xml:space="preserve">Via Etnea 1 c </t>
  </si>
  <si>
    <t xml:space="preserve">Via Guglielmino sn </t>
  </si>
  <si>
    <t xml:space="preserve">Via Leonardo da Vinci 2 </t>
  </si>
  <si>
    <t xml:space="preserve">Via Monti Arsi 67 </t>
  </si>
  <si>
    <t xml:space="preserve">Via Barriera del Bosco 4/12 </t>
  </si>
  <si>
    <t xml:space="preserve">Via Barriera del Bosco </t>
  </si>
  <si>
    <t xml:space="preserve">Via Mad.Fatima snc </t>
  </si>
  <si>
    <t xml:space="preserve">Via Roma snc </t>
  </si>
  <si>
    <t xml:space="preserve">Via San Giuliano 103 </t>
  </si>
  <si>
    <t xml:space="preserve">Via della Regione sn </t>
  </si>
  <si>
    <t xml:space="preserve">Via delle Sciare 190/a </t>
  </si>
  <si>
    <t xml:space="preserve">Via delle Sciare snc </t>
  </si>
  <si>
    <t xml:space="preserve">Via Duca d'Aosta 108 </t>
  </si>
  <si>
    <t xml:space="preserve">Via Minicucca 36 </t>
  </si>
  <si>
    <t xml:space="preserve">Via Ravanusa  4 </t>
  </si>
  <si>
    <t xml:space="preserve">Via Roma 238 </t>
  </si>
  <si>
    <t xml:space="preserve">Via S.Lucia </t>
  </si>
  <si>
    <r>
      <t xml:space="preserve">Via Mazzaglia snc      </t>
    </r>
    <r>
      <rPr>
        <b/>
        <sz val="10.5"/>
        <rFont val="Arial"/>
        <family val="2"/>
      </rPr>
      <t xml:space="preserve"> DISSABBIATORE</t>
    </r>
  </si>
  <si>
    <t xml:space="preserve">Via Scale S.Anna 34 </t>
  </si>
  <si>
    <t xml:space="preserve">Via Marchesana </t>
  </si>
  <si>
    <r>
      <t xml:space="preserve">Via Tavolone                     </t>
    </r>
    <r>
      <rPr>
        <b/>
        <sz val="10.5"/>
        <rFont val="Arial"/>
        <family val="2"/>
      </rPr>
      <t xml:space="preserve">   SBOCCO</t>
    </r>
  </si>
  <si>
    <t xml:space="preserve">Via Cerza 47 </t>
  </si>
  <si>
    <t xml:space="preserve">Via Etnea 60 c  </t>
  </si>
  <si>
    <t>Via Ferrara 1</t>
  </si>
  <si>
    <t>IT001E90066598</t>
  </si>
  <si>
    <t>IT001E94490102</t>
  </si>
  <si>
    <t>IT001E90098167</t>
  </si>
  <si>
    <t>IT001E90097992</t>
  </si>
  <si>
    <t>IT001E90606822</t>
  </si>
  <si>
    <t>IT001E90094637</t>
  </si>
  <si>
    <t>IT001E90097991</t>
  </si>
  <si>
    <t>IT001E90098178</t>
  </si>
  <si>
    <t>IT001E90098165</t>
  </si>
  <si>
    <t>IT001E95493827</t>
  </si>
  <si>
    <t>IT001E90098158</t>
  </si>
  <si>
    <t>IT001E90098154</t>
  </si>
  <si>
    <t>IT001E90098143</t>
  </si>
  <si>
    <t>IT001E90098163</t>
  </si>
  <si>
    <t>IT001E90097665</t>
  </si>
  <si>
    <t>IT001E90098042</t>
  </si>
  <si>
    <t>IT001E90097996</t>
  </si>
  <si>
    <t>IT001E90098048</t>
  </si>
  <si>
    <t>IT001E90098040</t>
  </si>
  <si>
    <t>IT001E90098039</t>
  </si>
  <si>
    <t>IT001E90098038</t>
  </si>
  <si>
    <t>IT001E90042556</t>
  </si>
  <si>
    <t>IT001E94399574</t>
  </si>
  <si>
    <t>IT001E94482626</t>
  </si>
  <si>
    <t>IT001E90095614</t>
  </si>
  <si>
    <t>IT001E92980956</t>
  </si>
  <si>
    <t>IT001E94453532</t>
  </si>
  <si>
    <t>IT001E90097995</t>
  </si>
  <si>
    <t>IT001E90097964</t>
  </si>
  <si>
    <t>IT001E95264569</t>
  </si>
  <si>
    <t>TOTALE MT</t>
  </si>
  <si>
    <t>TOTALE BT</t>
  </si>
  <si>
    <t>F0</t>
  </si>
  <si>
    <t>Potenze Disp.</t>
  </si>
  <si>
    <t>IT001E00262507</t>
  </si>
  <si>
    <t>107,00 kW</t>
  </si>
  <si>
    <t>5.500,00 kW</t>
  </si>
  <si>
    <t>IT001E00005860</t>
  </si>
  <si>
    <t>1.313,00 kW</t>
  </si>
  <si>
    <t>IT001E00005855</t>
  </si>
  <si>
    <t>275,00 kW</t>
  </si>
  <si>
    <t>IT001E00005973</t>
  </si>
  <si>
    <t>430,00 Kw</t>
  </si>
  <si>
    <t>IT001E00005970</t>
  </si>
  <si>
    <t>813,00 kW</t>
  </si>
  <si>
    <t>IT001E00005971</t>
  </si>
  <si>
    <t>2.500,00 kW</t>
  </si>
  <si>
    <t>IT001E00005848</t>
  </si>
  <si>
    <t>750,00 kW</t>
  </si>
  <si>
    <t>IT001E00005849</t>
  </si>
  <si>
    <t>1.688,00 kW</t>
  </si>
  <si>
    <t>IT001E00006846</t>
  </si>
  <si>
    <t>1.875,00 kW</t>
  </si>
  <si>
    <t>IT001E00005847</t>
  </si>
  <si>
    <t>1.500,00 kW</t>
  </si>
  <si>
    <t>Varie utenze BT</t>
  </si>
  <si>
    <t>62 POD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</si>
</sst>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0.0"/>
    <numFmt numFmtId="170" formatCode="0.0%"/>
  </numFmts>
  <fonts count="37"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6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16" fillId="17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4" applyNumberFormat="0" applyFont="0" applyAlignment="0" applyProtection="0"/>
    <xf numFmtId="0" fontId="28" fillId="16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9" fontId="4" fillId="0" borderId="0" xfId="54" applyFont="1" applyAlignment="1">
      <alignment/>
    </xf>
    <xf numFmtId="9" fontId="4" fillId="0" borderId="10" xfId="54" applyFont="1" applyBorder="1" applyAlignment="1">
      <alignment/>
    </xf>
    <xf numFmtId="164" fontId="1" fillId="0" borderId="0" xfId="45" applyNumberFormat="1" applyFont="1" applyAlignment="1">
      <alignment/>
    </xf>
    <xf numFmtId="164" fontId="1" fillId="0" borderId="10" xfId="45" applyNumberFormat="1" applyFont="1" applyBorder="1" applyAlignment="1">
      <alignment/>
    </xf>
    <xf numFmtId="164" fontId="3" fillId="12" borderId="11" xfId="45" applyNumberFormat="1" applyFont="1" applyFill="1" applyBorder="1" applyAlignment="1">
      <alignment/>
    </xf>
    <xf numFmtId="164" fontId="3" fillId="11" borderId="11" xfId="45" applyNumberFormat="1" applyFont="1" applyFill="1" applyBorder="1" applyAlignment="1">
      <alignment/>
    </xf>
    <xf numFmtId="164" fontId="3" fillId="11" borderId="12" xfId="45" applyNumberFormat="1" applyFont="1" applyFill="1" applyBorder="1" applyAlignment="1">
      <alignment/>
    </xf>
    <xf numFmtId="0" fontId="5" fillId="0" borderId="0" xfId="51" applyFont="1" applyAlignment="1">
      <alignment horizontal="center" vertical="center"/>
      <protection/>
    </xf>
    <xf numFmtId="0" fontId="6" fillId="0" borderId="13" xfId="51" applyFont="1" applyBorder="1" applyAlignment="1">
      <alignment horizontal="center"/>
      <protection/>
    </xf>
    <xf numFmtId="0" fontId="7" fillId="0" borderId="13" xfId="51" applyFont="1" applyBorder="1" applyAlignment="1">
      <alignment horizontal="center"/>
      <protection/>
    </xf>
    <xf numFmtId="0" fontId="5" fillId="0" borderId="13" xfId="51" applyFont="1" applyBorder="1" applyAlignment="1">
      <alignment horizontal="center"/>
      <protection/>
    </xf>
    <xf numFmtId="3" fontId="9" fillId="24" borderId="0" xfId="51" applyNumberFormat="1" applyFont="1" applyFill="1" applyBorder="1" applyAlignment="1">
      <alignment horizontal="center"/>
      <protection/>
    </xf>
    <xf numFmtId="3" fontId="10" fillId="24" borderId="0" xfId="51" applyNumberFormat="1" applyFont="1" applyFill="1" applyBorder="1" applyAlignment="1">
      <alignment horizontal="center"/>
      <protection/>
    </xf>
    <xf numFmtId="3" fontId="8" fillId="24" borderId="0" xfId="51" applyNumberFormat="1" applyFont="1" applyFill="1" applyBorder="1" applyAlignment="1">
      <alignment horizontal="center"/>
      <protection/>
    </xf>
    <xf numFmtId="3" fontId="5" fillId="0" borderId="0" xfId="51" applyNumberFormat="1" applyFont="1" applyAlignment="1">
      <alignment horizontal="center" vertical="center"/>
      <protection/>
    </xf>
    <xf numFmtId="10" fontId="11" fillId="0" borderId="0" xfId="51" applyNumberFormat="1" applyFont="1" applyAlignment="1">
      <alignment horizontal="center" vertical="center"/>
      <protection/>
    </xf>
    <xf numFmtId="10" fontId="12" fillId="0" borderId="0" xfId="54" applyNumberFormat="1" applyFont="1" applyAlignment="1">
      <alignment horizontal="center"/>
    </xf>
    <xf numFmtId="0" fontId="5" fillId="0" borderId="14" xfId="51" applyFont="1" applyBorder="1" applyAlignment="1">
      <alignment horizontal="center" vertical="center"/>
      <protection/>
    </xf>
    <xf numFmtId="0" fontId="5" fillId="0" borderId="15" xfId="51" applyFont="1" applyBorder="1" applyAlignment="1">
      <alignment horizontal="center" vertical="center"/>
      <protection/>
    </xf>
    <xf numFmtId="0" fontId="8" fillId="0" borderId="16" xfId="51" applyFont="1" applyBorder="1" applyAlignment="1">
      <alignment horizontal="center"/>
      <protection/>
    </xf>
    <xf numFmtId="3" fontId="5" fillId="0" borderId="17" xfId="51" applyNumberFormat="1" applyFont="1" applyBorder="1" applyAlignment="1">
      <alignment horizontal="center" vertical="center"/>
      <protection/>
    </xf>
    <xf numFmtId="3" fontId="5" fillId="0" borderId="18" xfId="51" applyNumberFormat="1" applyFont="1" applyBorder="1" applyAlignment="1">
      <alignment horizontal="center" vertical="center"/>
      <protection/>
    </xf>
    <xf numFmtId="3" fontId="6" fillId="0" borderId="19" xfId="51" applyNumberFormat="1" applyFont="1" applyBorder="1" applyAlignment="1">
      <alignment horizontal="center"/>
      <protection/>
    </xf>
    <xf numFmtId="3" fontId="5" fillId="0" borderId="12" xfId="51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164" fontId="3" fillId="12" borderId="20" xfId="45" applyNumberFormat="1" applyFont="1" applyFill="1" applyBorder="1" applyAlignment="1">
      <alignment/>
    </xf>
    <xf numFmtId="164" fontId="3" fillId="11" borderId="20" xfId="45" applyNumberFormat="1" applyFont="1" applyFill="1" applyBorder="1" applyAlignment="1">
      <alignment/>
    </xf>
    <xf numFmtId="0" fontId="0" fillId="0" borderId="21" xfId="0" applyBorder="1" applyAlignment="1">
      <alignment horizontal="center"/>
    </xf>
    <xf numFmtId="164" fontId="3" fillId="12" borderId="21" xfId="45" applyNumberFormat="1" applyFont="1" applyFill="1" applyBorder="1" applyAlignment="1">
      <alignment/>
    </xf>
    <xf numFmtId="164" fontId="3" fillId="11" borderId="21" xfId="45" applyNumberFormat="1" applyFont="1" applyFill="1" applyBorder="1" applyAlignment="1">
      <alignment/>
    </xf>
    <xf numFmtId="164" fontId="3" fillId="11" borderId="22" xfId="45" applyNumberFormat="1" applyFont="1" applyFill="1" applyBorder="1" applyAlignment="1">
      <alignment/>
    </xf>
    <xf numFmtId="164" fontId="3" fillId="11" borderId="23" xfId="45" applyNumberFormat="1" applyFont="1" applyFill="1" applyBorder="1" applyAlignment="1">
      <alignment/>
    </xf>
    <xf numFmtId="0" fontId="2" fillId="25" borderId="16" xfId="49" applyFont="1" applyFill="1" applyBorder="1" applyAlignment="1">
      <alignment horizontal="center"/>
      <protection/>
    </xf>
    <xf numFmtId="0" fontId="2" fillId="25" borderId="24" xfId="49" applyFont="1" applyFill="1" applyBorder="1" applyAlignment="1">
      <alignment horizontal="center"/>
      <protection/>
    </xf>
    <xf numFmtId="0" fontId="2" fillId="25" borderId="17" xfId="49" applyFont="1" applyFill="1" applyBorder="1" applyAlignment="1">
      <alignment horizontal="center"/>
      <protection/>
    </xf>
    <xf numFmtId="0" fontId="2" fillId="25" borderId="25" xfId="49" applyFont="1" applyFill="1" applyBorder="1" applyAlignment="1">
      <alignment horizontal="center"/>
      <protection/>
    </xf>
    <xf numFmtId="0" fontId="8" fillId="0" borderId="26" xfId="51" applyFont="1" applyBorder="1" applyAlignment="1">
      <alignment horizontal="center"/>
      <protection/>
    </xf>
    <xf numFmtId="0" fontId="13" fillId="0" borderId="27" xfId="48" applyFont="1" applyFill="1" applyBorder="1" applyAlignment="1">
      <alignment vertical="center"/>
      <protection/>
    </xf>
    <xf numFmtId="0" fontId="13" fillId="26" borderId="27" xfId="0" applyFont="1" applyFill="1" applyBorder="1" applyAlignment="1">
      <alignment/>
    </xf>
    <xf numFmtId="0" fontId="13" fillId="27" borderId="27" xfId="48" applyFont="1" applyFill="1" applyBorder="1" applyAlignment="1">
      <alignment vertical="center"/>
      <protection/>
    </xf>
    <xf numFmtId="0" fontId="13" fillId="26" borderId="27" xfId="48" applyFont="1" applyFill="1" applyBorder="1" applyAlignment="1">
      <alignment vertical="center"/>
      <protection/>
    </xf>
    <xf numFmtId="0" fontId="13" fillId="27" borderId="27" xfId="0" applyFont="1" applyFill="1" applyBorder="1" applyAlignment="1">
      <alignment/>
    </xf>
    <xf numFmtId="0" fontId="13" fillId="0" borderId="28" xfId="48" applyFont="1" applyFill="1" applyBorder="1" applyAlignment="1">
      <alignment horizontal="right" vertical="center"/>
      <protection/>
    </xf>
    <xf numFmtId="0" fontId="13" fillId="26" borderId="28" xfId="0" applyFont="1" applyFill="1" applyBorder="1" applyAlignment="1">
      <alignment horizontal="right"/>
    </xf>
    <xf numFmtId="0" fontId="13" fillId="27" borderId="28" xfId="48" applyFont="1" applyFill="1" applyBorder="1" applyAlignment="1">
      <alignment horizontal="right" vertical="center"/>
      <protection/>
    </xf>
    <xf numFmtId="0" fontId="13" fillId="26" borderId="28" xfId="48" applyFont="1" applyFill="1" applyBorder="1" applyAlignment="1">
      <alignment horizontal="right" vertical="center"/>
      <protection/>
    </xf>
    <xf numFmtId="0" fontId="13" fillId="0" borderId="27" xfId="48" applyFont="1" applyFill="1" applyBorder="1" applyAlignment="1">
      <alignment horizontal="right" vertical="center"/>
      <protection/>
    </xf>
    <xf numFmtId="0" fontId="13" fillId="27" borderId="27" xfId="0" applyFont="1" applyFill="1" applyBorder="1" applyAlignment="1">
      <alignment horizontal="right"/>
    </xf>
    <xf numFmtId="37" fontId="13" fillId="0" borderId="27" xfId="0" applyNumberFormat="1" applyFont="1" applyBorder="1" applyAlignment="1">
      <alignment horizontal="center"/>
    </xf>
    <xf numFmtId="37" fontId="13" fillId="0" borderId="0" xfId="0" applyNumberFormat="1" applyFont="1" applyAlignment="1">
      <alignment horizontal="center"/>
    </xf>
    <xf numFmtId="37" fontId="13" fillId="0" borderId="0" xfId="0" applyNumberFormat="1" applyFont="1" applyFill="1" applyAlignment="1">
      <alignment horizontal="center"/>
    </xf>
    <xf numFmtId="37" fontId="13" fillId="0" borderId="27" xfId="0" applyNumberFormat="1" applyFont="1" applyFill="1" applyBorder="1" applyAlignment="1">
      <alignment horizontal="center"/>
    </xf>
    <xf numFmtId="37" fontId="0" fillId="0" borderId="27" xfId="0" applyNumberFormat="1" applyBorder="1" applyAlignment="1">
      <alignment horizontal="center"/>
    </xf>
    <xf numFmtId="37" fontId="0" fillId="0" borderId="0" xfId="0" applyNumberFormat="1" applyAlignment="1">
      <alignment horizontal="center"/>
    </xf>
    <xf numFmtId="37" fontId="13" fillId="26" borderId="27" xfId="0" applyNumberFormat="1" applyFont="1" applyFill="1" applyBorder="1" applyAlignment="1">
      <alignment horizontal="center"/>
    </xf>
    <xf numFmtId="37" fontId="13" fillId="26" borderId="0" xfId="0" applyNumberFormat="1" applyFont="1" applyFill="1" applyAlignment="1">
      <alignment horizontal="center"/>
    </xf>
    <xf numFmtId="37" fontId="13" fillId="27" borderId="27" xfId="0" applyNumberFormat="1" applyFont="1" applyFill="1" applyBorder="1" applyAlignment="1">
      <alignment horizontal="center"/>
    </xf>
    <xf numFmtId="37" fontId="13" fillId="27" borderId="0" xfId="0" applyNumberFormat="1" applyFont="1" applyFill="1" applyAlignment="1">
      <alignment horizontal="center"/>
    </xf>
    <xf numFmtId="37" fontId="14" fillId="27" borderId="27" xfId="0" applyNumberFormat="1" applyFont="1" applyFill="1" applyBorder="1" applyAlignment="1">
      <alignment horizontal="center"/>
    </xf>
    <xf numFmtId="37" fontId="14" fillId="27" borderId="0" xfId="0" applyNumberFormat="1" applyFont="1" applyFill="1" applyBorder="1" applyAlignment="1">
      <alignment horizontal="center"/>
    </xf>
    <xf numFmtId="37" fontId="13" fillId="28" borderId="27" xfId="0" applyNumberFormat="1" applyFont="1" applyFill="1" applyBorder="1" applyAlignment="1">
      <alignment horizontal="center"/>
    </xf>
    <xf numFmtId="37" fontId="13" fillId="28" borderId="0" xfId="0" applyNumberFormat="1" applyFont="1" applyFill="1" applyAlignment="1">
      <alignment horizontal="center"/>
    </xf>
    <xf numFmtId="37" fontId="13" fillId="27" borderId="27" xfId="0" applyNumberFormat="1" applyFont="1" applyFill="1" applyBorder="1" applyAlignment="1">
      <alignment horizontal="center"/>
    </xf>
    <xf numFmtId="37" fontId="13" fillId="27" borderId="0" xfId="0" applyNumberFormat="1" applyFont="1" applyFill="1" applyAlignment="1">
      <alignment horizontal="center"/>
    </xf>
    <xf numFmtId="37" fontId="13" fillId="0" borderId="0" xfId="0" applyNumberFormat="1" applyFont="1" applyBorder="1" applyAlignment="1">
      <alignment horizontal="center"/>
    </xf>
    <xf numFmtId="37" fontId="13" fillId="28" borderId="0" xfId="0" applyNumberFormat="1" applyFont="1" applyFill="1" applyBorder="1" applyAlignment="1">
      <alignment horizontal="center"/>
    </xf>
    <xf numFmtId="37" fontId="13" fillId="27" borderId="0" xfId="0" applyNumberFormat="1" applyFont="1" applyFill="1" applyBorder="1" applyAlignment="1">
      <alignment horizontal="center"/>
    </xf>
    <xf numFmtId="37" fontId="0" fillId="28" borderId="27" xfId="0" applyNumberFormat="1" applyFill="1" applyBorder="1" applyAlignment="1">
      <alignment horizontal="center"/>
    </xf>
    <xf numFmtId="37" fontId="0" fillId="28" borderId="0" xfId="0" applyNumberFormat="1" applyFont="1" applyFill="1" applyAlignment="1">
      <alignment horizontal="center"/>
    </xf>
    <xf numFmtId="37" fontId="15" fillId="27" borderId="27" xfId="0" applyNumberFormat="1" applyFont="1" applyFill="1" applyBorder="1" applyAlignment="1">
      <alignment horizontal="center" vertical="center"/>
    </xf>
    <xf numFmtId="37" fontId="13" fillId="27" borderId="0" xfId="0" applyNumberFormat="1" applyFont="1" applyFill="1" applyBorder="1" applyAlignment="1">
      <alignment horizontal="center" vertical="center"/>
    </xf>
    <xf numFmtId="37" fontId="14" fillId="27" borderId="0" xfId="0" applyNumberFormat="1" applyFont="1" applyFill="1" applyBorder="1" applyAlignment="1">
      <alignment horizontal="center" vertical="center"/>
    </xf>
    <xf numFmtId="37" fontId="15" fillId="28" borderId="27" xfId="0" applyNumberFormat="1" applyFont="1" applyFill="1" applyBorder="1" applyAlignment="1">
      <alignment horizontal="center" vertical="center"/>
    </xf>
    <xf numFmtId="37" fontId="15" fillId="28" borderId="0" xfId="0" applyNumberFormat="1" applyFont="1" applyFill="1" applyBorder="1" applyAlignment="1">
      <alignment horizontal="center" vertical="center"/>
    </xf>
    <xf numFmtId="37" fontId="13" fillId="28" borderId="0" xfId="0" applyNumberFormat="1" applyFont="1" applyFill="1" applyBorder="1" applyAlignment="1">
      <alignment horizontal="center" vertical="center"/>
    </xf>
    <xf numFmtId="37" fontId="14" fillId="28" borderId="0" xfId="0" applyNumberFormat="1" applyFont="1" applyFill="1" applyBorder="1" applyAlignment="1">
      <alignment horizontal="center" vertical="center"/>
    </xf>
    <xf numFmtId="37" fontId="13" fillId="0" borderId="29" xfId="0" applyNumberFormat="1" applyFont="1" applyBorder="1" applyAlignment="1">
      <alignment horizontal="center"/>
    </xf>
    <xf numFmtId="37" fontId="13" fillId="0" borderId="30" xfId="0" applyNumberFormat="1" applyFont="1" applyBorder="1" applyAlignment="1">
      <alignment horizontal="center" vertical="center"/>
    </xf>
    <xf numFmtId="37" fontId="14" fillId="0" borderId="30" xfId="0" applyNumberFormat="1" applyFont="1" applyBorder="1" applyAlignment="1">
      <alignment horizontal="center" vertical="center"/>
    </xf>
    <xf numFmtId="37" fontId="13" fillId="0" borderId="30" xfId="0" applyNumberFormat="1" applyFont="1" applyBorder="1" applyAlignment="1">
      <alignment horizontal="center"/>
    </xf>
    <xf numFmtId="0" fontId="0" fillId="28" borderId="28" xfId="0" applyFill="1" applyBorder="1" applyAlignment="1">
      <alignment/>
    </xf>
    <xf numFmtId="0" fontId="0" fillId="28" borderId="27" xfId="0" applyFill="1" applyBorder="1" applyAlignment="1">
      <alignment/>
    </xf>
    <xf numFmtId="0" fontId="13" fillId="27" borderId="27" xfId="48" applyFont="1" applyFill="1" applyBorder="1" applyAlignment="1">
      <alignment vertical="center"/>
      <protection/>
    </xf>
    <xf numFmtId="0" fontId="13" fillId="28" borderId="27" xfId="48" applyFont="1" applyFill="1" applyBorder="1" applyAlignment="1">
      <alignment vertical="center"/>
      <protection/>
    </xf>
    <xf numFmtId="0" fontId="13" fillId="0" borderId="29" xfId="48" applyFont="1" applyFill="1" applyBorder="1" applyAlignment="1">
      <alignment vertical="center"/>
      <protection/>
    </xf>
    <xf numFmtId="0" fontId="0" fillId="28" borderId="0" xfId="0" applyFont="1" applyFill="1" applyAlignment="1">
      <alignment/>
    </xf>
    <xf numFmtId="0" fontId="0" fillId="28" borderId="27" xfId="0" applyFont="1" applyFill="1" applyBorder="1" applyAlignment="1">
      <alignment/>
    </xf>
    <xf numFmtId="0" fontId="13" fillId="27" borderId="28" xfId="48" applyFont="1" applyFill="1" applyBorder="1" applyAlignment="1">
      <alignment horizontal="right" vertical="center"/>
      <protection/>
    </xf>
    <xf numFmtId="0" fontId="0" fillId="28" borderId="28" xfId="0" applyFont="1" applyFill="1" applyBorder="1" applyAlignment="1">
      <alignment/>
    </xf>
    <xf numFmtId="0" fontId="13" fillId="28" borderId="28" xfId="48" applyFont="1" applyFill="1" applyBorder="1" applyAlignment="1">
      <alignment horizontal="right" vertical="center"/>
      <protection/>
    </xf>
    <xf numFmtId="0" fontId="13" fillId="0" borderId="31" xfId="48" applyFont="1" applyFill="1" applyBorder="1" applyAlignment="1">
      <alignment horizontal="right" vertical="center"/>
      <protection/>
    </xf>
    <xf numFmtId="0" fontId="16" fillId="20" borderId="0" xfId="0" applyFont="1" applyFill="1" applyAlignment="1">
      <alignment horizontal="center"/>
    </xf>
    <xf numFmtId="0" fontId="17" fillId="10" borderId="0" xfId="0" applyFont="1" applyFill="1" applyAlignment="1">
      <alignment horizontal="center"/>
    </xf>
    <xf numFmtId="37" fontId="13" fillId="26" borderId="27" xfId="0" applyNumberFormat="1" applyFont="1" applyFill="1" applyBorder="1" applyAlignment="1">
      <alignment/>
    </xf>
    <xf numFmtId="37" fontId="13" fillId="26" borderId="0" xfId="0" applyNumberFormat="1" applyFont="1" applyFill="1" applyBorder="1" applyAlignment="1">
      <alignment/>
    </xf>
    <xf numFmtId="37" fontId="13" fillId="26" borderId="0" xfId="0" applyNumberFormat="1" applyFont="1" applyFill="1" applyAlignment="1">
      <alignment/>
    </xf>
    <xf numFmtId="37" fontId="0" fillId="0" borderId="0" xfId="0" applyNumberFormat="1" applyAlignment="1">
      <alignment/>
    </xf>
    <xf numFmtId="0" fontId="18" fillId="0" borderId="0" xfId="0" applyFont="1" applyFill="1" applyBorder="1" applyAlignment="1">
      <alignment/>
    </xf>
    <xf numFmtId="0" fontId="2" fillId="0" borderId="0" xfId="49" applyFont="1" applyFill="1" applyBorder="1" applyAlignment="1">
      <alignment horizontal="center"/>
      <protection/>
    </xf>
    <xf numFmtId="164" fontId="3" fillId="0" borderId="0" xfId="45" applyNumberFormat="1" applyFont="1" applyFill="1" applyBorder="1" applyAlignment="1">
      <alignment/>
    </xf>
    <xf numFmtId="0" fontId="0" fillId="0" borderId="32" xfId="0" applyBorder="1" applyAlignment="1">
      <alignment horizontal="center"/>
    </xf>
    <xf numFmtId="164" fontId="3" fillId="12" borderId="33" xfId="45" applyNumberFormat="1" applyFont="1" applyFill="1" applyBorder="1" applyAlignment="1">
      <alignment/>
    </xf>
    <xf numFmtId="0" fontId="2" fillId="25" borderId="0" xfId="49" applyFont="1" applyFill="1" applyBorder="1" applyAlignment="1">
      <alignment horizontal="center"/>
      <protection/>
    </xf>
    <xf numFmtId="49" fontId="8" fillId="0" borderId="34" xfId="50" applyNumberFormat="1" applyFont="1" applyFill="1" applyBorder="1" applyAlignment="1" applyProtection="1">
      <alignment horizontal="center"/>
      <protection locked="0"/>
    </xf>
    <xf numFmtId="49" fontId="8" fillId="0" borderId="35" xfId="50" applyNumberFormat="1" applyFont="1" applyFill="1" applyBorder="1" applyAlignment="1" applyProtection="1">
      <alignment horizontal="center"/>
      <protection locked="0"/>
    </xf>
    <xf numFmtId="49" fontId="8" fillId="0" borderId="36" xfId="50" applyNumberFormat="1" applyFont="1" applyFill="1" applyBorder="1" applyAlignment="1" applyProtection="1">
      <alignment horizontal="center"/>
      <protection locked="0"/>
    </xf>
    <xf numFmtId="49" fontId="8" fillId="0" borderId="37" xfId="50" applyNumberFormat="1" applyFont="1" applyFill="1" applyBorder="1" applyAlignment="1" applyProtection="1">
      <alignment horizontal="center"/>
      <protection locked="0"/>
    </xf>
    <xf numFmtId="49" fontId="8" fillId="0" borderId="18" xfId="50" applyNumberFormat="1" applyFont="1" applyFill="1" applyBorder="1" applyAlignment="1" applyProtection="1">
      <alignment horizontal="center"/>
      <protection locked="0"/>
    </xf>
    <xf numFmtId="49" fontId="8" fillId="0" borderId="38" xfId="50" applyNumberFormat="1" applyFont="1" applyFill="1" applyBorder="1" applyAlignment="1" applyProtection="1">
      <alignment horizontal="center"/>
      <protection locked="0"/>
    </xf>
    <xf numFmtId="0" fontId="18" fillId="20" borderId="39" xfId="0" applyFont="1" applyFill="1" applyBorder="1" applyAlignment="1">
      <alignment horizontal="center"/>
    </xf>
    <xf numFmtId="0" fontId="18" fillId="20" borderId="40" xfId="0" applyFont="1" applyFill="1" applyBorder="1" applyAlignment="1">
      <alignment horizontal="center"/>
    </xf>
    <xf numFmtId="0" fontId="18" fillId="20" borderId="41" xfId="0" applyFont="1" applyFill="1" applyBorder="1" applyAlignment="1">
      <alignment horizontal="center"/>
    </xf>
    <xf numFmtId="0" fontId="19" fillId="24" borderId="39" xfId="0" applyFont="1" applyFill="1" applyBorder="1" applyAlignment="1">
      <alignment horizontal="center"/>
    </xf>
    <xf numFmtId="0" fontId="19" fillId="24" borderId="40" xfId="0" applyFont="1" applyFill="1" applyBorder="1" applyAlignment="1">
      <alignment horizontal="center"/>
    </xf>
    <xf numFmtId="0" fontId="19" fillId="24" borderId="41" xfId="0" applyFont="1" applyFill="1" applyBorder="1" applyAlignment="1">
      <alignment horizontal="center"/>
    </xf>
    <xf numFmtId="0" fontId="5" fillId="0" borderId="42" xfId="51" applyFont="1" applyBorder="1" applyAlignment="1">
      <alignment horizontal="center" vertical="center"/>
      <protection/>
    </xf>
    <xf numFmtId="0" fontId="5" fillId="0" borderId="43" xfId="51" applyFont="1" applyBorder="1" applyAlignment="1">
      <alignment horizontal="center" vertical="center"/>
      <protection/>
    </xf>
    <xf numFmtId="0" fontId="5" fillId="0" borderId="44" xfId="51" applyFont="1" applyBorder="1" applyAlignment="1">
      <alignment horizontal="center" vertical="center"/>
      <protection/>
    </xf>
    <xf numFmtId="0" fontId="18" fillId="29" borderId="45" xfId="49" applyFont="1" applyFill="1" applyBorder="1" applyAlignment="1">
      <alignment horizontal="center"/>
      <protection/>
    </xf>
    <xf numFmtId="0" fontId="18" fillId="29" borderId="46" xfId="49" applyFont="1" applyFill="1" applyBorder="1" applyAlignment="1">
      <alignment horizontal="center"/>
      <protection/>
    </xf>
    <xf numFmtId="0" fontId="18" fillId="29" borderId="47" xfId="49" applyFont="1" applyFill="1" applyBorder="1" applyAlignment="1">
      <alignment horizont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rmale_Foglio1 12" xfId="50"/>
    <cellStyle name="Normale_SIGMA-TAU_CONFRONTO_OFFERTE (2)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J25"/>
  <sheetViews>
    <sheetView tabSelected="1" zoomScale="90" zoomScaleNormal="90" zoomScalePageLayoutView="0" workbookViewId="0" topLeftCell="B1">
      <selection activeCell="E33" sqref="E33"/>
    </sheetView>
  </sheetViews>
  <sheetFormatPr defaultColWidth="9.140625" defaultRowHeight="15"/>
  <cols>
    <col min="2" max="2" width="10.421875" style="0" bestFit="1" customWidth="1"/>
    <col min="3" max="3" width="20.28125" style="0" bestFit="1" customWidth="1"/>
    <col min="4" max="4" width="20.28125" style="0" customWidth="1"/>
    <col min="5" max="5" width="45.7109375" style="0" bestFit="1" customWidth="1"/>
    <col min="6" max="6" width="14.00390625" style="0" bestFit="1" customWidth="1"/>
    <col min="7" max="7" width="13.00390625" style="0" bestFit="1" customWidth="1"/>
    <col min="8" max="9" width="14.00390625" style="0" bestFit="1" customWidth="1"/>
    <col min="10" max="10" width="14.140625" style="0" bestFit="1" customWidth="1"/>
  </cols>
  <sheetData>
    <row r="5" ht="15.75" thickBot="1"/>
    <row r="6" spans="3:10" ht="15">
      <c r="C6" s="111" t="s">
        <v>178</v>
      </c>
      <c r="D6" s="112"/>
      <c r="E6" s="112"/>
      <c r="F6" s="112"/>
      <c r="G6" s="112"/>
      <c r="H6" s="112"/>
      <c r="I6" s="112"/>
      <c r="J6" s="113"/>
    </row>
    <row r="7" spans="3:10" ht="15.75" thickBot="1">
      <c r="C7" s="34" t="s">
        <v>24</v>
      </c>
      <c r="D7" s="104" t="s">
        <v>181</v>
      </c>
      <c r="E7" s="37" t="s">
        <v>25</v>
      </c>
      <c r="F7" s="35" t="s">
        <v>0</v>
      </c>
      <c r="G7" s="35" t="s">
        <v>1</v>
      </c>
      <c r="H7" s="35" t="s">
        <v>2</v>
      </c>
      <c r="I7" s="35" t="s">
        <v>3</v>
      </c>
      <c r="J7" s="36" t="s">
        <v>4</v>
      </c>
    </row>
    <row r="8" spans="3:10" ht="15">
      <c r="C8" s="105" t="s">
        <v>201</v>
      </c>
      <c r="D8" s="106" t="s">
        <v>202</v>
      </c>
      <c r="E8" s="29" t="s">
        <v>26</v>
      </c>
      <c r="F8" s="30">
        <v>1828379</v>
      </c>
      <c r="G8" s="30">
        <v>1358632</v>
      </c>
      <c r="H8" s="30">
        <v>2540247</v>
      </c>
      <c r="I8" s="31">
        <v>2056874.5894141938</v>
      </c>
      <c r="J8" s="32">
        <v>3670383.410585806</v>
      </c>
    </row>
    <row r="9" spans="3:10" ht="15">
      <c r="C9" s="107" t="s">
        <v>199</v>
      </c>
      <c r="D9" s="108" t="s">
        <v>200</v>
      </c>
      <c r="E9" s="26" t="s">
        <v>27</v>
      </c>
      <c r="F9" s="27">
        <v>2919601</v>
      </c>
      <c r="G9" s="27">
        <v>2200858</v>
      </c>
      <c r="H9" s="27">
        <v>4139326</v>
      </c>
      <c r="I9" s="28">
        <v>3293323.9374755663</v>
      </c>
      <c r="J9" s="33">
        <v>5966461.062524433</v>
      </c>
    </row>
    <row r="10" spans="3:10" ht="15">
      <c r="C10" s="107" t="s">
        <v>197</v>
      </c>
      <c r="D10" s="108" t="s">
        <v>198</v>
      </c>
      <c r="E10" s="26" t="s">
        <v>28</v>
      </c>
      <c r="F10" s="27">
        <v>1354929</v>
      </c>
      <c r="G10" s="27">
        <v>1026574</v>
      </c>
      <c r="H10" s="27">
        <v>1911547</v>
      </c>
      <c r="I10" s="28">
        <v>1524284.4232251449</v>
      </c>
      <c r="J10" s="33">
        <v>2768765.5767748547</v>
      </c>
    </row>
    <row r="11" spans="3:10" ht="15">
      <c r="C11" s="107" t="s">
        <v>195</v>
      </c>
      <c r="D11" s="108" t="s">
        <v>196</v>
      </c>
      <c r="E11" s="26" t="s">
        <v>29</v>
      </c>
      <c r="F11" s="27">
        <v>904586</v>
      </c>
      <c r="G11" s="27">
        <v>678729</v>
      </c>
      <c r="H11" s="27">
        <v>1268382</v>
      </c>
      <c r="I11" s="28">
        <v>1017836.1508357258</v>
      </c>
      <c r="J11" s="33">
        <v>1833860.8491642743</v>
      </c>
    </row>
    <row r="12" spans="3:10" ht="15">
      <c r="C12" s="107" t="s">
        <v>193</v>
      </c>
      <c r="D12" s="108" t="s">
        <v>194</v>
      </c>
      <c r="E12" s="26" t="s">
        <v>30</v>
      </c>
      <c r="F12" s="27">
        <v>2678525</v>
      </c>
      <c r="G12" s="27">
        <v>2009887</v>
      </c>
      <c r="H12" s="27">
        <v>3782131</v>
      </c>
      <c r="I12" s="28">
        <v>3019549.1871845745</v>
      </c>
      <c r="J12" s="33">
        <v>5450993.812815426</v>
      </c>
    </row>
    <row r="13" spans="3:10" ht="15">
      <c r="C13" s="107" t="s">
        <v>191</v>
      </c>
      <c r="D13" s="108" t="s">
        <v>192</v>
      </c>
      <c r="E13" s="26" t="s">
        <v>31</v>
      </c>
      <c r="F13" s="27">
        <v>1583294</v>
      </c>
      <c r="G13" s="27">
        <v>1176063</v>
      </c>
      <c r="H13" s="27">
        <v>2185128</v>
      </c>
      <c r="I13" s="28">
        <v>1777128.7039295887</v>
      </c>
      <c r="J13" s="33">
        <v>3167356.2960704113</v>
      </c>
    </row>
    <row r="14" spans="3:10" ht="15">
      <c r="C14" s="107" t="s">
        <v>189</v>
      </c>
      <c r="D14" s="108" t="s">
        <v>190</v>
      </c>
      <c r="E14" s="26" t="s">
        <v>32</v>
      </c>
      <c r="F14" s="27">
        <v>430366</v>
      </c>
      <c r="G14" s="27">
        <v>325778</v>
      </c>
      <c r="H14" s="27">
        <v>597514</v>
      </c>
      <c r="I14" s="28">
        <v>480476.44136117154</v>
      </c>
      <c r="J14" s="33">
        <v>873181.5586388287</v>
      </c>
    </row>
    <row r="15" spans="3:10" ht="15">
      <c r="C15" s="107" t="s">
        <v>187</v>
      </c>
      <c r="D15" s="108" t="s">
        <v>188</v>
      </c>
      <c r="E15" s="26" t="s">
        <v>33</v>
      </c>
      <c r="F15" s="27">
        <v>3389</v>
      </c>
      <c r="G15" s="27">
        <v>2793</v>
      </c>
      <c r="H15" s="27">
        <v>5458</v>
      </c>
      <c r="I15" s="28">
        <v>3870.079943544664</v>
      </c>
      <c r="J15" s="33">
        <v>7769.920056455337</v>
      </c>
    </row>
    <row r="16" spans="3:10" ht="15">
      <c r="C16" s="107" t="s">
        <v>185</v>
      </c>
      <c r="D16" s="108" t="s">
        <v>186</v>
      </c>
      <c r="E16" s="26" t="s">
        <v>34</v>
      </c>
      <c r="F16" s="27">
        <v>1569289</v>
      </c>
      <c r="G16" s="27">
        <v>1194314</v>
      </c>
      <c r="H16" s="27">
        <v>2174445</v>
      </c>
      <c r="I16" s="28">
        <v>1754735.055381753</v>
      </c>
      <c r="J16" s="33">
        <v>3183312.944618247</v>
      </c>
    </row>
    <row r="17" spans="3:10" ht="15">
      <c r="C17" s="107" t="s">
        <v>115</v>
      </c>
      <c r="D17" s="108" t="s">
        <v>184</v>
      </c>
      <c r="E17" s="26" t="s">
        <v>35</v>
      </c>
      <c r="F17" s="27">
        <v>1296426</v>
      </c>
      <c r="G17" s="27">
        <v>964066</v>
      </c>
      <c r="H17" s="27">
        <v>1755868</v>
      </c>
      <c r="I17" s="28">
        <v>1459090.5158310668</v>
      </c>
      <c r="J17" s="33">
        <v>2557269.4841689323</v>
      </c>
    </row>
    <row r="18" spans="3:10" ht="15.75" thickBot="1">
      <c r="C18" s="109" t="s">
        <v>182</v>
      </c>
      <c r="D18" s="110" t="s">
        <v>183</v>
      </c>
      <c r="E18" s="25" t="s">
        <v>36</v>
      </c>
      <c r="F18" s="5">
        <v>26308</v>
      </c>
      <c r="G18" s="5">
        <v>19142</v>
      </c>
      <c r="H18" s="5">
        <v>34201</v>
      </c>
      <c r="I18" s="6">
        <v>29486.112839996633</v>
      </c>
      <c r="J18" s="7">
        <v>50164.88716000338</v>
      </c>
    </row>
    <row r="19" spans="6:10" ht="15">
      <c r="F19" s="3">
        <f>+SUM(F7:F18)</f>
        <v>14595092</v>
      </c>
      <c r="G19" s="3">
        <f>+SUM(G7:G18)</f>
        <v>10956836</v>
      </c>
      <c r="H19" s="4">
        <f>+SUM(H7:H18)</f>
        <v>20394247</v>
      </c>
      <c r="I19" s="3">
        <f>+SUM(I7:I18)</f>
        <v>16416655.197422326</v>
      </c>
      <c r="J19" s="4">
        <f>+SUM(J7:J18)</f>
        <v>29529519.80257767</v>
      </c>
    </row>
    <row r="20" spans="6:10" ht="15">
      <c r="F20" s="1">
        <f>+F19/SUM(F19:H19)</f>
        <v>0.31765630109579307</v>
      </c>
      <c r="G20" s="1">
        <f>+G19/SUM(F19:H19)</f>
        <v>0.2384711240924843</v>
      </c>
      <c r="H20" s="2">
        <f>+H19/SUM(F19:H19)</f>
        <v>0.44387257481172265</v>
      </c>
      <c r="I20" s="1">
        <f>+I19/SUM(I19:J19)</f>
        <v>0.3573018906888838</v>
      </c>
      <c r="J20" s="2">
        <f>+J19/SUM(I19:J19)</f>
        <v>0.6426981093111162</v>
      </c>
    </row>
    <row r="21" spans="6:10" ht="15">
      <c r="F21" s="3"/>
      <c r="G21" s="3"/>
      <c r="H21" s="4">
        <f>+H19+G19+F19</f>
        <v>45946175</v>
      </c>
      <c r="I21" s="3"/>
      <c r="J21" s="4">
        <f>+J19+I19</f>
        <v>45946175</v>
      </c>
    </row>
    <row r="22" ht="15.75" thickBot="1"/>
    <row r="23" spans="3:10" ht="15">
      <c r="C23" s="111" t="s">
        <v>179</v>
      </c>
      <c r="D23" s="112"/>
      <c r="E23" s="112"/>
      <c r="F23" s="113"/>
      <c r="G23" s="99"/>
      <c r="H23" s="99"/>
      <c r="I23" s="99"/>
      <c r="J23" s="99"/>
    </row>
    <row r="24" spans="3:10" ht="15.75" thickBot="1">
      <c r="C24" s="34" t="s">
        <v>24</v>
      </c>
      <c r="D24" s="104"/>
      <c r="E24" s="37" t="s">
        <v>25</v>
      </c>
      <c r="F24" s="36" t="s">
        <v>180</v>
      </c>
      <c r="G24" s="100"/>
      <c r="H24" s="100"/>
      <c r="I24" s="100"/>
      <c r="J24" s="100"/>
    </row>
    <row r="25" spans="3:10" ht="15.75" thickBot="1">
      <c r="C25" s="102" t="s">
        <v>204</v>
      </c>
      <c r="D25" s="102"/>
      <c r="E25" s="102" t="s">
        <v>203</v>
      </c>
      <c r="F25" s="103">
        <v>402793</v>
      </c>
      <c r="G25" s="101"/>
      <c r="H25" s="101"/>
      <c r="I25" s="101"/>
      <c r="J25" s="101"/>
    </row>
  </sheetData>
  <sheetProtection/>
  <mergeCells count="2">
    <mergeCell ref="C6:J6"/>
    <mergeCell ref="C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P20"/>
  <sheetViews>
    <sheetView zoomScalePageLayoutView="0" workbookViewId="0" topLeftCell="A1">
      <selection activeCell="A8" sqref="A8"/>
    </sheetView>
  </sheetViews>
  <sheetFormatPr defaultColWidth="9.140625" defaultRowHeight="15"/>
  <cols>
    <col min="2" max="2" width="6.421875" style="0" customWidth="1"/>
    <col min="3" max="3" width="16.57421875" style="0" customWidth="1"/>
    <col min="4" max="4" width="14.7109375" style="0" bestFit="1" customWidth="1"/>
    <col min="7" max="9" width="14.7109375" style="0" bestFit="1" customWidth="1"/>
    <col min="10" max="11" width="12.00390625" style="0" bestFit="1" customWidth="1"/>
    <col min="12" max="14" width="14.7109375" style="0" bestFit="1" customWidth="1"/>
  </cols>
  <sheetData>
    <row r="3" ht="15.75" thickBot="1"/>
    <row r="4" spans="3:16" ht="15">
      <c r="C4" s="114" t="s">
        <v>37</v>
      </c>
      <c r="D4" s="115"/>
      <c r="E4" s="115"/>
      <c r="F4" s="115"/>
      <c r="G4" s="116"/>
      <c r="I4" s="114" t="s">
        <v>37</v>
      </c>
      <c r="J4" s="115"/>
      <c r="K4" s="115"/>
      <c r="L4" s="116"/>
      <c r="N4" s="114" t="s">
        <v>38</v>
      </c>
      <c r="O4" s="115"/>
      <c r="P4" s="116"/>
    </row>
    <row r="5" spans="3:16" ht="15">
      <c r="C5" s="117" t="s">
        <v>5</v>
      </c>
      <c r="D5" s="118"/>
      <c r="E5" s="118"/>
      <c r="F5" s="118"/>
      <c r="G5" s="119"/>
      <c r="H5" s="8"/>
      <c r="I5" s="117" t="s">
        <v>6</v>
      </c>
      <c r="J5" s="118"/>
      <c r="K5" s="118"/>
      <c r="L5" s="119"/>
      <c r="N5" s="117" t="s">
        <v>6</v>
      </c>
      <c r="O5" s="118"/>
      <c r="P5" s="119"/>
    </row>
    <row r="6" spans="3:16" ht="15">
      <c r="C6" s="18" t="s">
        <v>7</v>
      </c>
      <c r="D6" s="9" t="s">
        <v>0</v>
      </c>
      <c r="E6" s="10" t="s">
        <v>1</v>
      </c>
      <c r="F6" s="11" t="s">
        <v>2</v>
      </c>
      <c r="G6" s="19" t="s">
        <v>8</v>
      </c>
      <c r="H6" s="8"/>
      <c r="I6" s="18" t="s">
        <v>7</v>
      </c>
      <c r="J6" s="9" t="s">
        <v>9</v>
      </c>
      <c r="K6" s="10" t="s">
        <v>10</v>
      </c>
      <c r="L6" s="19" t="s">
        <v>8</v>
      </c>
      <c r="N6" s="18" t="s">
        <v>7</v>
      </c>
      <c r="O6" s="10"/>
      <c r="P6" s="19" t="s">
        <v>8</v>
      </c>
    </row>
    <row r="7" spans="3:16" ht="15">
      <c r="C7" s="20" t="s">
        <v>11</v>
      </c>
      <c r="D7" s="12">
        <f>+MT!D6+MT!D25+MT!D44+MT!D62+MT!D81+MT!D100+MT!D119+MT!D138+MT!D157+MT!D176+MT!D195</f>
        <v>1129060</v>
      </c>
      <c r="E7" s="13">
        <f>+MT!E6+MT!E25+MT!E44+MT!E62+MT!E81+MT!E100+MT!E119+MT!E138+MT!E157+MT!E176+MT!E195</f>
        <v>804860</v>
      </c>
      <c r="F7" s="14">
        <f>+MT!F6+MT!F25+MT!F44+MT!F62+MT!F81+MT!F100+MT!F119+MT!F138+MT!F157+MT!F176+MT!F195</f>
        <v>1516609</v>
      </c>
      <c r="G7" s="21">
        <f>+SUM(D7:F7)</f>
        <v>3450529</v>
      </c>
      <c r="H7" s="8"/>
      <c r="I7" s="20" t="s">
        <v>11</v>
      </c>
      <c r="J7" s="13">
        <f>+MT!G6+MT!G25+MT!G44+MT!G62+MT!G81+MT!G100+MT!G119+MT!G138+MT!G157+MT!G176+MT!G195</f>
        <v>1294034.079040329</v>
      </c>
      <c r="K7" s="14">
        <f>+MT!H6+MT!H25+MT!H44+MT!H62+MT!H81+MT!H100+MT!H119+MT!H138+MT!H157+MT!H176+MT!H195</f>
        <v>2156494.92095967</v>
      </c>
      <c r="L7" s="21">
        <f>+SUM(J7:K7)</f>
        <v>3450528.999999999</v>
      </c>
      <c r="N7" s="20" t="s">
        <v>11</v>
      </c>
      <c r="O7" s="14">
        <v>31765</v>
      </c>
      <c r="P7" s="21">
        <f aca="true" t="shared" si="0" ref="P7:P18">+SUM(O7:O7)</f>
        <v>31765</v>
      </c>
    </row>
    <row r="8" spans="3:16" ht="15">
      <c r="C8" s="20" t="s">
        <v>12</v>
      </c>
      <c r="D8" s="12">
        <f>+MT!D7+MT!D26+MT!D45+MT!D63+MT!D82+MT!D101+MT!D120+MT!D139+MT!D158+MT!D177+MT!D196</f>
        <v>1012192</v>
      </c>
      <c r="E8" s="13">
        <f>+MT!E7+MT!E26+MT!E45+MT!E63+MT!E82+MT!E101+MT!E120+MT!E139+MT!E158+MT!E177+MT!E196</f>
        <v>766358</v>
      </c>
      <c r="F8" s="14">
        <f>+MT!F7+MT!F26+MT!F45+MT!F63+MT!F82+MT!F101+MT!F120+MT!F139+MT!F158+MT!F177+MT!F196</f>
        <v>1347195</v>
      </c>
      <c r="G8" s="21">
        <f aca="true" t="shared" si="1" ref="G8:G18">+SUM(D8:F8)</f>
        <v>3125745</v>
      </c>
      <c r="H8" s="8"/>
      <c r="I8" s="20" t="s">
        <v>12</v>
      </c>
      <c r="J8" s="13">
        <f>+MT!G7+MT!G26+MT!G45+MT!G63+MT!G82+MT!G101+MT!G120+MT!G139+MT!G158+MT!G177+MT!G196</f>
        <v>1105650.2926829269</v>
      </c>
      <c r="K8" s="14">
        <f>+MT!H7+MT!H26+MT!H45+MT!H63+MT!H82+MT!H101+MT!H120+MT!H139+MT!H158+MT!H177+MT!H196</f>
        <v>2020094.707317073</v>
      </c>
      <c r="L8" s="21">
        <f aca="true" t="shared" si="2" ref="L8:L18">+SUM(J8:K8)</f>
        <v>3125745</v>
      </c>
      <c r="N8" s="20" t="s">
        <v>12</v>
      </c>
      <c r="O8" s="14">
        <v>31354</v>
      </c>
      <c r="P8" s="21">
        <f t="shared" si="0"/>
        <v>31354</v>
      </c>
    </row>
    <row r="9" spans="3:16" ht="15">
      <c r="C9" s="20" t="s">
        <v>13</v>
      </c>
      <c r="D9" s="12">
        <f>+MT!D8+MT!D27+MT!D46+MT!D64+MT!D83+MT!D102+MT!D121+MT!D140+MT!D159+MT!D178+MT!D197</f>
        <v>1060034</v>
      </c>
      <c r="E9" s="13">
        <f>+MT!E8+MT!E27+MT!E46+MT!E64+MT!E83+MT!E102+MT!E121+MT!E140+MT!E159+MT!E178+MT!E197</f>
        <v>848241</v>
      </c>
      <c r="F9" s="14">
        <f>+MT!F8+MT!F27+MT!F46+MT!F64+MT!F83+MT!F102+MT!F121+MT!F140+MT!F159+MT!F178+MT!F197</f>
        <v>1493512</v>
      </c>
      <c r="G9" s="21">
        <f t="shared" si="1"/>
        <v>3401787</v>
      </c>
      <c r="H9" s="8"/>
      <c r="I9" s="20" t="s">
        <v>13</v>
      </c>
      <c r="J9" s="13">
        <f>+MT!G8+MT!G27+MT!G46+MT!G64+MT!G83+MT!G102+MT!G121+MT!G140+MT!G159+MT!G178+MT!G197</f>
        <v>1158251.3789473681</v>
      </c>
      <c r="K9" s="14">
        <f>+MT!H8+MT!H27+MT!H46+MT!H64+MT!H83+MT!H102+MT!H121+MT!H140+MT!H159+MT!H178+MT!H197</f>
        <v>2243535.621052631</v>
      </c>
      <c r="L9" s="21">
        <f t="shared" si="2"/>
        <v>3401786.999999999</v>
      </c>
      <c r="N9" s="20" t="s">
        <v>13</v>
      </c>
      <c r="O9" s="14">
        <v>42516</v>
      </c>
      <c r="P9" s="21">
        <f t="shared" si="0"/>
        <v>42516</v>
      </c>
    </row>
    <row r="10" spans="3:16" ht="15">
      <c r="C10" s="20" t="s">
        <v>14</v>
      </c>
      <c r="D10" s="12">
        <f>+MT!D9+MT!D28+MT!D47+MT!D65+MT!D84+MT!D103+MT!D122+MT!D141+MT!D160+MT!D179+MT!D198</f>
        <v>1073834</v>
      </c>
      <c r="E10" s="13">
        <f>+MT!E9+MT!E28+MT!E47+MT!E65+MT!E84+MT!E103+MT!E122+MT!E141+MT!E160+MT!E179+MT!E198</f>
        <v>804969</v>
      </c>
      <c r="F10" s="14">
        <f>+MT!F9+MT!F28+MT!F47+MT!F65+MT!F84+MT!F103+MT!F122+MT!F141+MT!F160+MT!F179+MT!F198</f>
        <v>1651188</v>
      </c>
      <c r="G10" s="21">
        <f t="shared" si="1"/>
        <v>3529991</v>
      </c>
      <c r="H10" s="8"/>
      <c r="I10" s="20" t="s">
        <v>14</v>
      </c>
      <c r="J10" s="13">
        <f>+MT!G9+MT!G28+MT!G47+MT!G65+MT!G84+MT!G103+MT!G122+MT!G141+MT!G160+MT!G179+MT!G198</f>
        <v>1282606.2641509434</v>
      </c>
      <c r="K10" s="14">
        <f>+MT!H9+MT!H28+MT!H47+MT!H65+MT!H84+MT!H103+MT!H122+MT!H141+MT!H160+MT!H179+MT!H198</f>
        <v>2247384.735849057</v>
      </c>
      <c r="L10" s="21">
        <f t="shared" si="2"/>
        <v>3529991</v>
      </c>
      <c r="N10" s="20" t="s">
        <v>14</v>
      </c>
      <c r="O10" s="14">
        <v>25847</v>
      </c>
      <c r="P10" s="21">
        <f t="shared" si="0"/>
        <v>25847</v>
      </c>
    </row>
    <row r="11" spans="3:16" ht="15">
      <c r="C11" s="20" t="s">
        <v>15</v>
      </c>
      <c r="D11" s="12">
        <f>+MT!D10+MT!D29+MT!D48+MT!D66+MT!D85+MT!D104+MT!D123+MT!D142+MT!D161+MT!D180+MT!D199</f>
        <v>1342817</v>
      </c>
      <c r="E11" s="13">
        <f>+MT!E10+MT!E29+MT!E48+MT!E66+MT!E85+MT!E104+MT!E123+MT!E142+MT!E161+MT!E180+MT!E199</f>
        <v>977291</v>
      </c>
      <c r="F11" s="14">
        <f>+MT!F10+MT!F29+MT!F48+MT!F66+MT!F85+MT!F104+MT!F123+MT!F142+MT!F161+MT!F180+MT!F199</f>
        <v>1827645</v>
      </c>
      <c r="G11" s="21">
        <f t="shared" si="1"/>
        <v>4147753</v>
      </c>
      <c r="H11" s="8"/>
      <c r="I11" s="20" t="s">
        <v>15</v>
      </c>
      <c r="J11" s="13">
        <f>+MT!G10+MT!G29+MT!G48+MT!G66+MT!G85+MT!G104+MT!G123+MT!G142+MT!G161+MT!G180+MT!G199</f>
        <v>1533247.589711242</v>
      </c>
      <c r="K11" s="14">
        <f>+MT!H10+MT!H29+MT!H48+MT!H66+MT!H85+MT!H104+MT!H123+MT!H142+MT!H161+MT!H180+MT!H199</f>
        <v>2614505.410288757</v>
      </c>
      <c r="L11" s="21">
        <f t="shared" si="2"/>
        <v>4147752.999999999</v>
      </c>
      <c r="N11" s="20" t="s">
        <v>15</v>
      </c>
      <c r="O11" s="14">
        <v>26832</v>
      </c>
      <c r="P11" s="21">
        <f t="shared" si="0"/>
        <v>26832</v>
      </c>
    </row>
    <row r="12" spans="3:16" ht="15">
      <c r="C12" s="20" t="s">
        <v>16</v>
      </c>
      <c r="D12" s="12">
        <f>+MT!D11+MT!D30+MT!D49+MT!D67+MT!D86+MT!D105+MT!D124+MT!D143+MT!D162+MT!D181+MT!D200</f>
        <v>1311683</v>
      </c>
      <c r="E12" s="13">
        <f>+MT!E11+MT!E30+MT!E49+MT!E67+MT!E86+MT!E105+MT!E124+MT!E143+MT!E162+MT!E181+MT!E200</f>
        <v>1082645</v>
      </c>
      <c r="F12" s="14">
        <f>+MT!F11+MT!F30+MT!F49+MT!F67+MT!F86+MT!F105+MT!F124+MT!F143+MT!F162+MT!F181+MT!F200</f>
        <v>1926759</v>
      </c>
      <c r="G12" s="21">
        <f t="shared" si="1"/>
        <v>4321087</v>
      </c>
      <c r="H12" s="8"/>
      <c r="I12" s="20" t="s">
        <v>16</v>
      </c>
      <c r="J12" s="13">
        <f>+MT!G11+MT!G30+MT!G49+MT!G67+MT!G86+MT!G105+MT!G124+MT!G143+MT!G162+MT!G181+MT!G200</f>
        <v>1446212.8520710059</v>
      </c>
      <c r="K12" s="14">
        <f>+MT!H11+MT!H30+MT!H49+MT!H67+MT!H86+MT!H105+MT!H124+MT!H143+MT!H162+MT!H181+MT!H200</f>
        <v>2874874.147928994</v>
      </c>
      <c r="L12" s="21">
        <f t="shared" si="2"/>
        <v>4321087</v>
      </c>
      <c r="N12" s="20" t="s">
        <v>16</v>
      </c>
      <c r="O12" s="14">
        <v>46585</v>
      </c>
      <c r="P12" s="21">
        <f t="shared" si="0"/>
        <v>46585</v>
      </c>
    </row>
    <row r="13" spans="3:16" ht="15">
      <c r="C13" s="20" t="s">
        <v>17</v>
      </c>
      <c r="D13" s="12">
        <f>+MT!D12+MT!D31+MT!D50+MT!D68+MT!D87+MT!D106+MT!D125+MT!D144+MT!D163+MT!D182+MT!D201</f>
        <v>1521351</v>
      </c>
      <c r="E13" s="13">
        <f>+MT!E12+MT!E31+MT!E50+MT!E68+MT!E87+MT!E106+MT!E125+MT!E144+MT!E163+MT!E182+MT!E201</f>
        <v>1082170</v>
      </c>
      <c r="F13" s="14">
        <f>+MT!F12+MT!F31+MT!F50+MT!F68+MT!F87+MT!F106+MT!F125+MT!F144+MT!F163+MT!F182+MT!F201</f>
        <v>1901332</v>
      </c>
      <c r="G13" s="21">
        <f t="shared" si="1"/>
        <v>4504853</v>
      </c>
      <c r="H13" s="15"/>
      <c r="I13" s="20" t="s">
        <v>17</v>
      </c>
      <c r="J13" s="13">
        <f>+MT!G12+MT!G31+MT!G50+MT!G68+MT!G87+MT!G106+MT!G125+MT!G144+MT!G163+MT!G182+MT!G201</f>
        <v>1658177.091954023</v>
      </c>
      <c r="K13" s="14">
        <f>+MT!H12+MT!H31+MT!H50+MT!H68+MT!H87+MT!H106+MT!H125+MT!H144+MT!H163+MT!H182+MT!H201</f>
        <v>2846675.908045977</v>
      </c>
      <c r="L13" s="21">
        <f t="shared" si="2"/>
        <v>4504853</v>
      </c>
      <c r="N13" s="20" t="s">
        <v>17</v>
      </c>
      <c r="O13" s="14">
        <v>35180</v>
      </c>
      <c r="P13" s="21">
        <f t="shared" si="0"/>
        <v>35180</v>
      </c>
    </row>
    <row r="14" spans="3:16" ht="15">
      <c r="C14" s="20" t="s">
        <v>18</v>
      </c>
      <c r="D14" s="12">
        <f>+MT!D13+MT!D32+MT!D51+MT!D69+MT!D88+MT!D107+MT!D126+MT!D145+MT!D164+MT!D183+MT!D202</f>
        <v>1444226</v>
      </c>
      <c r="E14" s="13">
        <f>+MT!E13+MT!E32+MT!E51+MT!E69+MT!E88+MT!E107+MT!E126+MT!E145+MT!E164+MT!E183+MT!E202</f>
        <v>1053366</v>
      </c>
      <c r="F14" s="14">
        <f>+MT!F13+MT!F32+MT!F51+MT!F69+MT!F88+MT!F107+MT!F126+MT!F145+MT!F164+MT!F183+MT!F202</f>
        <v>1973736</v>
      </c>
      <c r="G14" s="21">
        <f t="shared" si="1"/>
        <v>4471328</v>
      </c>
      <c r="H14" s="15"/>
      <c r="I14" s="20" t="s">
        <v>18</v>
      </c>
      <c r="J14" s="13">
        <f>+MT!G13+MT!G32+MT!G51+MT!G69+MT!G88+MT!G107+MT!G126+MT!G145+MT!G164+MT!G183+MT!G202</f>
        <v>1649620.0605550886</v>
      </c>
      <c r="K14" s="14">
        <f>+MT!H13+MT!H32+MT!H51+MT!H69+MT!H88+MT!H107+MT!H126+MT!H145+MT!H164+MT!H183+MT!H202</f>
        <v>2821707.939444912</v>
      </c>
      <c r="L14" s="21">
        <f t="shared" si="2"/>
        <v>4471328.000000001</v>
      </c>
      <c r="N14" s="20" t="s">
        <v>18</v>
      </c>
      <c r="O14" s="14">
        <v>33041</v>
      </c>
      <c r="P14" s="21">
        <f t="shared" si="0"/>
        <v>33041</v>
      </c>
    </row>
    <row r="15" spans="3:16" ht="15">
      <c r="C15" s="20" t="s">
        <v>19</v>
      </c>
      <c r="D15" s="12">
        <f>+MT!D14+MT!D33+MT!D52+MT!D70+MT!D89+MT!D108+MT!D127+MT!D146+MT!D165+MT!D184+MT!D203</f>
        <v>1261713</v>
      </c>
      <c r="E15" s="13">
        <f>+MT!E14+MT!E33+MT!E52+MT!E70+MT!E89+MT!E108+MT!E127+MT!E146+MT!E165+MT!E184+MT!E203</f>
        <v>1039809</v>
      </c>
      <c r="F15" s="14">
        <f>+MT!F14+MT!F33+MT!F52+MT!F70+MT!F89+MT!F108+MT!F127+MT!F146+MT!F165+MT!F184+MT!F203</f>
        <v>1863453</v>
      </c>
      <c r="G15" s="21">
        <f t="shared" si="1"/>
        <v>4164975</v>
      </c>
      <c r="H15" s="15"/>
      <c r="I15" s="20" t="s">
        <v>19</v>
      </c>
      <c r="J15" s="13">
        <f>+MT!G14+MT!G33+MT!G52+MT!G70+MT!G89+MT!G108+MT!G127+MT!G146+MT!G165+MT!G184+MT!G203</f>
        <v>1377247.3333333333</v>
      </c>
      <c r="K15" s="14">
        <f>+MT!H14+MT!H33+MT!H52+MT!H70+MT!H89+MT!H108+MT!H127+MT!H146+MT!H165+MT!H184+MT!H203</f>
        <v>2787727.666666667</v>
      </c>
      <c r="L15" s="21">
        <f t="shared" si="2"/>
        <v>4164975</v>
      </c>
      <c r="N15" s="20" t="s">
        <v>19</v>
      </c>
      <c r="O15" s="14">
        <v>56309</v>
      </c>
      <c r="P15" s="21">
        <f t="shared" si="0"/>
        <v>56309</v>
      </c>
    </row>
    <row r="16" spans="3:16" ht="15">
      <c r="C16" s="20" t="s">
        <v>20</v>
      </c>
      <c r="D16" s="12">
        <f>+MT!D15+MT!D34+MT!D53+MT!D71+MT!D90+MT!D109+MT!D128+MT!D147+MT!D166+MT!D185+MT!D204</f>
        <v>1444437</v>
      </c>
      <c r="E16" s="13">
        <f>+MT!E15+MT!E34+MT!E53+MT!E71+MT!E90+MT!E109+MT!E128+MT!E147+MT!E166+MT!E185+MT!E204</f>
        <v>1001864</v>
      </c>
      <c r="F16" s="14">
        <f>+MT!F15+MT!F34+MT!F53+MT!F71+MT!F90+MT!F109+MT!F128+MT!F147+MT!F166+MT!F185+MT!F204</f>
        <v>1740973</v>
      </c>
      <c r="G16" s="21">
        <f t="shared" si="1"/>
        <v>4187274</v>
      </c>
      <c r="H16" s="15"/>
      <c r="I16" s="20" t="s">
        <v>20</v>
      </c>
      <c r="J16" s="13">
        <f>+MT!G15+MT!G34+MT!G53+MT!G71+MT!G90+MT!G109+MT!G128+MT!G147+MT!G166+MT!G185+MT!G204</f>
        <v>1573168.12849162</v>
      </c>
      <c r="K16" s="14">
        <f>+MT!H15+MT!H34+MT!H53+MT!H71+MT!H90+MT!H109+MT!H128+MT!H147+MT!H166+MT!H185+MT!H204</f>
        <v>2614105.8715083804</v>
      </c>
      <c r="L16" s="21">
        <f t="shared" si="2"/>
        <v>4187274.0000000005</v>
      </c>
      <c r="N16" s="20" t="s">
        <v>20</v>
      </c>
      <c r="O16" s="14">
        <v>20391</v>
      </c>
      <c r="P16" s="21">
        <f t="shared" si="0"/>
        <v>20391</v>
      </c>
    </row>
    <row r="17" spans="3:16" ht="15">
      <c r="C17" s="20" t="s">
        <v>21</v>
      </c>
      <c r="D17" s="12">
        <f>+MT!D16+MT!D35+MT!D54+MT!D72+MT!D91+MT!D110+MT!D129+MT!D148+MT!D167+MT!D186+MT!D205</f>
        <v>1052294</v>
      </c>
      <c r="E17" s="13">
        <f>+MT!E16+MT!E35+MT!E54+MT!E72+MT!E91+MT!E110+MT!E129+MT!E148+MT!E167+MT!E186+MT!E205</f>
        <v>781105</v>
      </c>
      <c r="F17" s="14">
        <f>+MT!F16+MT!F35+MT!F54+MT!F72+MT!F91+MT!F110+MT!F129+MT!F148+MT!F167+MT!F186+MT!F205</f>
        <v>1476901</v>
      </c>
      <c r="G17" s="21">
        <f t="shared" si="1"/>
        <v>3310300</v>
      </c>
      <c r="H17" s="15"/>
      <c r="I17" s="20" t="s">
        <v>21</v>
      </c>
      <c r="J17" s="13">
        <f>+MT!G16+MT!G35+MT!G54+MT!G72+MT!G91+MT!G110+MT!G129+MT!G148+MT!G167+MT!G186+MT!G205</f>
        <v>1204738.1721153844</v>
      </c>
      <c r="K17" s="14">
        <f>+MT!H16+MT!H35+MT!H54+MT!H72+MT!H91+MT!H110+MT!H129+MT!H148+MT!H167+MT!H186+MT!H205</f>
        <v>2105561.827884615</v>
      </c>
      <c r="L17" s="21">
        <f t="shared" si="2"/>
        <v>3310299.999999999</v>
      </c>
      <c r="N17" s="20" t="s">
        <v>21</v>
      </c>
      <c r="O17" s="14">
        <v>27529</v>
      </c>
      <c r="P17" s="21">
        <f t="shared" si="0"/>
        <v>27529</v>
      </c>
    </row>
    <row r="18" spans="3:16" ht="15">
      <c r="C18" s="20" t="s">
        <v>22</v>
      </c>
      <c r="D18" s="12">
        <f>+MT!D17+MT!D36+MT!D55+MT!D73+MT!D92+MT!D111+MT!D130+MT!D149+MT!D168+MT!D187+MT!D206</f>
        <v>941451</v>
      </c>
      <c r="E18" s="13">
        <f>+MT!E17+MT!E36+MT!E55+MT!E73+MT!E92+MT!E111+MT!E130+MT!E149+MT!E168+MT!E187+MT!E206</f>
        <v>714158</v>
      </c>
      <c r="F18" s="14">
        <f>+MT!F17+MT!F36+MT!F55+MT!F73+MT!F92+MT!F111+MT!F130+MT!F149+MT!F168+MT!F187+MT!F206</f>
        <v>1674944</v>
      </c>
      <c r="G18" s="21">
        <f t="shared" si="1"/>
        <v>3330553</v>
      </c>
      <c r="H18" s="15"/>
      <c r="I18" s="20" t="s">
        <v>22</v>
      </c>
      <c r="J18" s="13">
        <f>+MT!G17+MT!G36+MT!G55+MT!G73+MT!G92+MT!G111+MT!G130+MT!G149+MT!G168+MT!G187+MT!G206</f>
        <v>1133701.9543690616</v>
      </c>
      <c r="K18" s="14">
        <f>+MT!H17+MT!H36+MT!H55+MT!H73+MT!H92+MT!H111+MT!H130+MT!H149+MT!H168+MT!H187+MT!H206</f>
        <v>2196851.045630938</v>
      </c>
      <c r="L18" s="21">
        <f t="shared" si="2"/>
        <v>3330552.9999999995</v>
      </c>
      <c r="N18" s="20" t="s">
        <v>22</v>
      </c>
      <c r="O18" s="14">
        <v>25444</v>
      </c>
      <c r="P18" s="21">
        <f t="shared" si="0"/>
        <v>25444</v>
      </c>
    </row>
    <row r="19" spans="3:16" ht="15.75" thickBot="1">
      <c r="C19" s="22" t="s">
        <v>8</v>
      </c>
      <c r="D19" s="23">
        <f>+SUM(D7:D18)</f>
        <v>14595092</v>
      </c>
      <c r="E19" s="23">
        <f>+SUM(E7:E18)</f>
        <v>10956836</v>
      </c>
      <c r="F19" s="23">
        <f>+SUM(F7:F18)</f>
        <v>20394247</v>
      </c>
      <c r="G19" s="24">
        <f>SUM(G7:G18)</f>
        <v>45946175</v>
      </c>
      <c r="H19" s="15"/>
      <c r="I19" s="22" t="s">
        <v>8</v>
      </c>
      <c r="J19" s="23">
        <f>+SUM(J7:J18)</f>
        <v>16416655.197422326</v>
      </c>
      <c r="K19" s="23">
        <f>+SUM(K7:K18)</f>
        <v>29529519.802577674</v>
      </c>
      <c r="L19" s="24">
        <f>SUM(L7:L18)</f>
        <v>45946175</v>
      </c>
      <c r="N19" s="22" t="s">
        <v>8</v>
      </c>
      <c r="O19" s="23">
        <f>+SUM(O7:O18)</f>
        <v>402793</v>
      </c>
      <c r="P19" s="24">
        <f>SUM(P7:P18)</f>
        <v>402793</v>
      </c>
    </row>
    <row r="20" spans="3:12" ht="15">
      <c r="C20" s="16" t="s">
        <v>23</v>
      </c>
      <c r="D20" s="17">
        <f>D19/$G$19</f>
        <v>0.31765630109579307</v>
      </c>
      <c r="E20" s="17">
        <f>E19/$G$19</f>
        <v>0.2384711240924843</v>
      </c>
      <c r="F20" s="17">
        <f>F19/$G$19</f>
        <v>0.44387257481172265</v>
      </c>
      <c r="G20" s="16"/>
      <c r="H20" s="16"/>
      <c r="I20" s="16" t="s">
        <v>23</v>
      </c>
      <c r="J20" s="17">
        <f>J19/$L$19</f>
        <v>0.3573018906888838</v>
      </c>
      <c r="K20" s="17">
        <f>K19/$L$19</f>
        <v>0.6426981093111162</v>
      </c>
      <c r="L20" s="16"/>
    </row>
  </sheetData>
  <sheetProtection/>
  <mergeCells count="6">
    <mergeCell ref="I4:L4"/>
    <mergeCell ref="C5:G5"/>
    <mergeCell ref="I5:L5"/>
    <mergeCell ref="N4:P4"/>
    <mergeCell ref="N5:P5"/>
    <mergeCell ref="C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4:H209"/>
  <sheetViews>
    <sheetView zoomScalePageLayoutView="0" workbookViewId="0" topLeftCell="A1">
      <selection activeCell="C217" sqref="C217"/>
    </sheetView>
  </sheetViews>
  <sheetFormatPr defaultColWidth="9.140625" defaultRowHeight="15"/>
  <cols>
    <col min="3" max="3" width="5.00390625" style="0" bestFit="1" customWidth="1"/>
    <col min="4" max="8" width="10.28125" style="0" bestFit="1" customWidth="1"/>
  </cols>
  <sheetData>
    <row r="3" ht="15.75" thickBot="1"/>
    <row r="4" spans="3:8" ht="15">
      <c r="C4" s="120" t="s">
        <v>26</v>
      </c>
      <c r="D4" s="121"/>
      <c r="E4" s="121"/>
      <c r="F4" s="121"/>
      <c r="G4" s="121"/>
      <c r="H4" s="122"/>
    </row>
    <row r="5" spans="3:8" ht="15">
      <c r="C5" s="34" t="s">
        <v>7</v>
      </c>
      <c r="D5" s="35" t="s">
        <v>0</v>
      </c>
      <c r="E5" s="35" t="s">
        <v>1</v>
      </c>
      <c r="F5" s="35" t="s">
        <v>2</v>
      </c>
      <c r="G5" s="35" t="s">
        <v>3</v>
      </c>
      <c r="H5" s="36" t="s">
        <v>4</v>
      </c>
    </row>
    <row r="6" spans="3:8" ht="15">
      <c r="C6" s="20" t="s">
        <v>11</v>
      </c>
      <c r="D6" s="27">
        <v>164662</v>
      </c>
      <c r="E6" s="27">
        <v>115430</v>
      </c>
      <c r="F6" s="27">
        <v>218831</v>
      </c>
      <c r="G6" s="28">
        <v>188368.17118045327</v>
      </c>
      <c r="H6" s="33">
        <v>310554.82881954673</v>
      </c>
    </row>
    <row r="7" spans="3:8" ht="15">
      <c r="C7" s="20" t="s">
        <v>12</v>
      </c>
      <c r="D7" s="27">
        <v>151297</v>
      </c>
      <c r="E7" s="27">
        <v>114014</v>
      </c>
      <c r="F7" s="27">
        <v>200649</v>
      </c>
      <c r="G7" s="28">
        <v>165201.14634146338</v>
      </c>
      <c r="H7" s="33">
        <v>300758.85365853657</v>
      </c>
    </row>
    <row r="8" spans="3:8" ht="15">
      <c r="C8" s="20" t="s">
        <v>13</v>
      </c>
      <c r="D8" s="27">
        <v>128950</v>
      </c>
      <c r="E8" s="27">
        <v>102917</v>
      </c>
      <c r="F8" s="27">
        <v>182727</v>
      </c>
      <c r="G8" s="28">
        <v>140866.70526315784</v>
      </c>
      <c r="H8" s="33">
        <v>273727.294736842</v>
      </c>
    </row>
    <row r="9" spans="3:8" ht="15">
      <c r="C9" s="20" t="s">
        <v>14</v>
      </c>
      <c r="D9" s="27">
        <v>145528</v>
      </c>
      <c r="E9" s="27">
        <v>108821</v>
      </c>
      <c r="F9" s="27">
        <v>219746</v>
      </c>
      <c r="G9" s="28">
        <v>173514.4491137793</v>
      </c>
      <c r="H9" s="33">
        <v>300580.55088622065</v>
      </c>
    </row>
    <row r="10" spans="3:8" ht="15">
      <c r="C10" s="20" t="s">
        <v>15</v>
      </c>
      <c r="D10" s="27">
        <v>162044</v>
      </c>
      <c r="E10" s="27">
        <v>115526</v>
      </c>
      <c r="F10" s="27">
        <v>217403</v>
      </c>
      <c r="G10" s="28">
        <v>184604.50392486685</v>
      </c>
      <c r="H10" s="33">
        <v>310368.49607513304</v>
      </c>
    </row>
    <row r="11" spans="3:8" ht="15">
      <c r="C11" s="20" t="s">
        <v>16</v>
      </c>
      <c r="D11" s="27">
        <v>152832</v>
      </c>
      <c r="E11" s="27">
        <v>126874</v>
      </c>
      <c r="F11" s="27">
        <v>224158</v>
      </c>
      <c r="G11" s="28">
        <v>168597.4082840236</v>
      </c>
      <c r="H11" s="33">
        <v>335266.59171597625</v>
      </c>
    </row>
    <row r="12" spans="3:8" ht="15">
      <c r="C12" s="20" t="s">
        <v>17</v>
      </c>
      <c r="D12" s="27">
        <v>161526</v>
      </c>
      <c r="E12" s="27">
        <v>112588</v>
      </c>
      <c r="F12" s="27">
        <v>198220</v>
      </c>
      <c r="G12" s="28">
        <v>175761.26436781598</v>
      </c>
      <c r="H12" s="33">
        <v>296572.7356321839</v>
      </c>
    </row>
    <row r="13" spans="3:8" ht="15">
      <c r="C13" s="20" t="s">
        <v>18</v>
      </c>
      <c r="D13" s="27">
        <v>169763</v>
      </c>
      <c r="E13" s="27">
        <v>121287</v>
      </c>
      <c r="F13" s="27">
        <v>230098</v>
      </c>
      <c r="G13" s="28">
        <v>193516.35744322964</v>
      </c>
      <c r="H13" s="33">
        <v>327631.6425567705</v>
      </c>
    </row>
    <row r="14" spans="3:8" ht="15">
      <c r="C14" s="20" t="s">
        <v>19</v>
      </c>
      <c r="D14" s="27">
        <v>152449</v>
      </c>
      <c r="E14" s="27">
        <v>124819</v>
      </c>
      <c r="F14" s="27">
        <v>222641</v>
      </c>
      <c r="G14" s="28">
        <v>166317.77777777772</v>
      </c>
      <c r="H14" s="33">
        <v>333591.2222222222</v>
      </c>
    </row>
    <row r="15" spans="3:8" ht="15">
      <c r="C15" s="20" t="s">
        <v>20</v>
      </c>
      <c r="D15" s="27">
        <v>173122</v>
      </c>
      <c r="E15" s="27">
        <v>119270</v>
      </c>
      <c r="F15" s="27">
        <v>206658</v>
      </c>
      <c r="G15" s="28">
        <v>188447.19553072634</v>
      </c>
      <c r="H15" s="33">
        <v>310602.80446927383</v>
      </c>
    </row>
    <row r="16" spans="3:8" ht="15">
      <c r="C16" s="20" t="s">
        <v>21</v>
      </c>
      <c r="D16" s="27">
        <v>144101</v>
      </c>
      <c r="E16" s="27">
        <v>106295</v>
      </c>
      <c r="F16" s="27">
        <v>202659</v>
      </c>
      <c r="G16" s="28">
        <v>164908.9669378698</v>
      </c>
      <c r="H16" s="33">
        <v>288146.03306213004</v>
      </c>
    </row>
    <row r="17" spans="3:8" ht="15.75" thickBot="1">
      <c r="C17" s="38" t="s">
        <v>22</v>
      </c>
      <c r="D17" s="5">
        <v>122105</v>
      </c>
      <c r="E17" s="5">
        <v>90791</v>
      </c>
      <c r="F17" s="5">
        <v>216457</v>
      </c>
      <c r="G17" s="6">
        <v>146770.64324902985</v>
      </c>
      <c r="H17" s="7">
        <v>282582.3567509702</v>
      </c>
    </row>
    <row r="18" spans="4:8" ht="15">
      <c r="D18" s="3">
        <f>+SUM(D6:D17)</f>
        <v>1828379</v>
      </c>
      <c r="E18" s="3">
        <f>+SUM(E6:E17)</f>
        <v>1358632</v>
      </c>
      <c r="F18" s="4">
        <f>+SUM(F6:F17)</f>
        <v>2540247</v>
      </c>
      <c r="G18" s="3">
        <f>+SUM(G6:G17)</f>
        <v>2056874.5894141938</v>
      </c>
      <c r="H18" s="4">
        <f>+SUM(H6:H17)</f>
        <v>3670383.410585806</v>
      </c>
    </row>
    <row r="19" spans="4:8" ht="15">
      <c r="D19" s="1">
        <f>+D18/SUM(D18:F18)</f>
        <v>0.31924159868474583</v>
      </c>
      <c r="E19" s="1">
        <f>+E18/SUM(D18:F18)</f>
        <v>0.2372220703170697</v>
      </c>
      <c r="F19" s="2">
        <f>+F18/SUM(D18:F18)</f>
        <v>0.44353633099818446</v>
      </c>
      <c r="G19" s="1">
        <f>+G18/SUM(G18:H18)</f>
        <v>0.3591377565694079</v>
      </c>
      <c r="H19" s="2">
        <f>+H18/SUM(G18:H18)</f>
        <v>0.6408622434305921</v>
      </c>
    </row>
    <row r="20" spans="4:8" ht="15">
      <c r="D20" s="3"/>
      <c r="E20" s="3"/>
      <c r="F20" s="4">
        <f>+F18+E18+D18</f>
        <v>5727258</v>
      </c>
      <c r="G20" s="3"/>
      <c r="H20" s="4">
        <f>+H18+G18</f>
        <v>5727258</v>
      </c>
    </row>
    <row r="22" ht="15.75" thickBot="1"/>
    <row r="23" spans="3:8" ht="15">
      <c r="C23" s="120" t="s">
        <v>27</v>
      </c>
      <c r="D23" s="121"/>
      <c r="E23" s="121"/>
      <c r="F23" s="121"/>
      <c r="G23" s="121"/>
      <c r="H23" s="122"/>
    </row>
    <row r="24" spans="3:8" ht="15">
      <c r="C24" s="34" t="s">
        <v>7</v>
      </c>
      <c r="D24" s="35" t="s">
        <v>0</v>
      </c>
      <c r="E24" s="35" t="s">
        <v>1</v>
      </c>
      <c r="F24" s="35" t="s">
        <v>2</v>
      </c>
      <c r="G24" s="35" t="s">
        <v>3</v>
      </c>
      <c r="H24" s="36" t="s">
        <v>4</v>
      </c>
    </row>
    <row r="25" spans="3:8" ht="15">
      <c r="C25" s="20" t="s">
        <v>11</v>
      </c>
      <c r="D25" s="27">
        <v>240733</v>
      </c>
      <c r="E25" s="27">
        <v>178016</v>
      </c>
      <c r="F25" s="27">
        <v>336449</v>
      </c>
      <c r="G25" s="28">
        <v>277256.63099793915</v>
      </c>
      <c r="H25" s="33">
        <v>477941.36900206056</v>
      </c>
    </row>
    <row r="26" spans="3:8" ht="15">
      <c r="C26" s="20" t="s">
        <v>12</v>
      </c>
      <c r="D26" s="27">
        <v>193330</v>
      </c>
      <c r="E26" s="27">
        <v>145845</v>
      </c>
      <c r="F26" s="27">
        <v>258195</v>
      </c>
      <c r="G26" s="28">
        <v>211115.97560975602</v>
      </c>
      <c r="H26" s="33">
        <v>386254.0243902438</v>
      </c>
    </row>
    <row r="27" spans="3:8" ht="15">
      <c r="C27" s="20" t="s">
        <v>13</v>
      </c>
      <c r="D27" s="27">
        <v>230280</v>
      </c>
      <c r="E27" s="27">
        <v>187061</v>
      </c>
      <c r="F27" s="27">
        <v>329700</v>
      </c>
      <c r="G27" s="28">
        <v>251939.69473684198</v>
      </c>
      <c r="H27" s="33">
        <v>495101.30526315793</v>
      </c>
    </row>
    <row r="28" spans="3:8" ht="15">
      <c r="C28" s="20" t="s">
        <v>14</v>
      </c>
      <c r="D28" s="27">
        <v>229539</v>
      </c>
      <c r="E28" s="27">
        <v>167845</v>
      </c>
      <c r="F28" s="27">
        <v>344129</v>
      </c>
      <c r="G28" s="28">
        <v>273059.29059462564</v>
      </c>
      <c r="H28" s="33">
        <v>468453.7094053744</v>
      </c>
    </row>
    <row r="29" spans="3:8" ht="15">
      <c r="C29" s="20" t="s">
        <v>15</v>
      </c>
      <c r="D29" s="27">
        <v>242198</v>
      </c>
      <c r="E29" s="27">
        <v>178290</v>
      </c>
      <c r="F29" s="27">
        <v>339773</v>
      </c>
      <c r="G29" s="28">
        <v>277171.13330529863</v>
      </c>
      <c r="H29" s="33">
        <v>483089.8666947013</v>
      </c>
    </row>
    <row r="30" spans="3:8" ht="15">
      <c r="C30" s="20" t="s">
        <v>16</v>
      </c>
      <c r="D30" s="27">
        <v>221523</v>
      </c>
      <c r="E30" s="27">
        <v>184214</v>
      </c>
      <c r="F30" s="27">
        <v>325047</v>
      </c>
      <c r="G30" s="28">
        <v>244413.49704142002</v>
      </c>
      <c r="H30" s="33">
        <v>486370.5029585798</v>
      </c>
    </row>
    <row r="31" spans="3:8" ht="15">
      <c r="C31" s="20" t="s">
        <v>17</v>
      </c>
      <c r="D31" s="27">
        <v>253388</v>
      </c>
      <c r="E31" s="27">
        <v>181665</v>
      </c>
      <c r="F31" s="27">
        <v>317687</v>
      </c>
      <c r="G31" s="28">
        <v>276357.13793103455</v>
      </c>
      <c r="H31" s="33">
        <v>476382.8620689657</v>
      </c>
    </row>
    <row r="32" spans="3:8" ht="15">
      <c r="C32" s="20" t="s">
        <v>18</v>
      </c>
      <c r="D32" s="27">
        <v>269123</v>
      </c>
      <c r="E32" s="27">
        <v>194712</v>
      </c>
      <c r="F32" s="27">
        <v>364397</v>
      </c>
      <c r="G32" s="28">
        <v>307073.35618166527</v>
      </c>
      <c r="H32" s="33">
        <v>521158.6438183347</v>
      </c>
    </row>
    <row r="33" spans="3:8" ht="15">
      <c r="C33" s="20" t="s">
        <v>19</v>
      </c>
      <c r="D33" s="27">
        <v>255429</v>
      </c>
      <c r="E33" s="27">
        <v>206537</v>
      </c>
      <c r="F33" s="27">
        <v>375878</v>
      </c>
      <c r="G33" s="28">
        <v>278377.5555555556</v>
      </c>
      <c r="H33" s="33">
        <v>559466.4444444446</v>
      </c>
    </row>
    <row r="34" spans="3:8" ht="15">
      <c r="C34" s="20" t="s">
        <v>20</v>
      </c>
      <c r="D34" s="27">
        <v>291120</v>
      </c>
      <c r="E34" s="27">
        <v>204640</v>
      </c>
      <c r="F34" s="27">
        <v>356690</v>
      </c>
      <c r="G34" s="28">
        <v>317414.52513966494</v>
      </c>
      <c r="H34" s="33">
        <v>535035.4748603351</v>
      </c>
    </row>
    <row r="35" spans="3:8" ht="15">
      <c r="C35" s="20" t="s">
        <v>21</v>
      </c>
      <c r="D35" s="27">
        <v>261674</v>
      </c>
      <c r="E35" s="27">
        <v>192006</v>
      </c>
      <c r="F35" s="27">
        <v>367566</v>
      </c>
      <c r="G35" s="28">
        <v>299316.45872781053</v>
      </c>
      <c r="H35" s="33">
        <v>521929.54127218935</v>
      </c>
    </row>
    <row r="36" spans="3:8" ht="15.75" thickBot="1">
      <c r="C36" s="38" t="s">
        <v>22</v>
      </c>
      <c r="D36" s="5">
        <v>231264</v>
      </c>
      <c r="E36" s="5">
        <v>180027</v>
      </c>
      <c r="F36" s="5">
        <v>423815</v>
      </c>
      <c r="G36" s="6">
        <v>279828.68165395415</v>
      </c>
      <c r="H36" s="7">
        <v>555277.3183460456</v>
      </c>
    </row>
    <row r="37" spans="4:8" ht="15">
      <c r="D37" s="3">
        <f>+SUM(D25:D36)</f>
        <v>2919601</v>
      </c>
      <c r="E37" s="3">
        <f>+SUM(E25:E36)</f>
        <v>2200858</v>
      </c>
      <c r="F37" s="4">
        <f>+SUM(F25:F36)</f>
        <v>4139326</v>
      </c>
      <c r="G37" s="3">
        <f>+SUM(G25:G36)</f>
        <v>3293323.9374755663</v>
      </c>
      <c r="H37" s="4">
        <f>+SUM(H25:H36)</f>
        <v>5966461.062524433</v>
      </c>
    </row>
    <row r="38" spans="4:8" ht="15">
      <c r="D38" s="1">
        <f>+D37/SUM(D37:F37)</f>
        <v>0.3152990053224778</v>
      </c>
      <c r="E38" s="1">
        <f>+E37/SUM(D37:F37)</f>
        <v>0.2376791685768082</v>
      </c>
      <c r="F38" s="2">
        <f>+F37/SUM(D37:F37)</f>
        <v>0.447021826100714</v>
      </c>
      <c r="G38" s="1">
        <f>+G37/SUM(G37:H37)</f>
        <v>0.3556587909412115</v>
      </c>
      <c r="H38" s="2">
        <f>+H37/SUM(G37:H37)</f>
        <v>0.6443412090587884</v>
      </c>
    </row>
    <row r="39" spans="4:8" ht="15">
      <c r="D39" s="3"/>
      <c r="E39" s="3"/>
      <c r="F39" s="4">
        <f>+F37+E37+D37</f>
        <v>9259785</v>
      </c>
      <c r="G39" s="3"/>
      <c r="H39" s="4">
        <f>+H37+G37</f>
        <v>9259785</v>
      </c>
    </row>
    <row r="41" ht="15.75" thickBot="1"/>
    <row r="42" spans="3:8" ht="15">
      <c r="C42" s="120" t="s">
        <v>28</v>
      </c>
      <c r="D42" s="121"/>
      <c r="E42" s="121"/>
      <c r="F42" s="121"/>
      <c r="G42" s="121"/>
      <c r="H42" s="122"/>
    </row>
    <row r="43" spans="3:8" ht="15">
      <c r="C43" s="34" t="s">
        <v>7</v>
      </c>
      <c r="D43" s="35" t="s">
        <v>0</v>
      </c>
      <c r="E43" s="35" t="s">
        <v>1</v>
      </c>
      <c r="F43" s="35" t="s">
        <v>2</v>
      </c>
      <c r="G43" s="35" t="s">
        <v>3</v>
      </c>
      <c r="H43" s="36" t="s">
        <v>4</v>
      </c>
    </row>
    <row r="44" spans="3:8" ht="15">
      <c r="C44" s="20" t="s">
        <v>11</v>
      </c>
      <c r="D44" s="27">
        <v>111380</v>
      </c>
      <c r="E44" s="27">
        <v>80480</v>
      </c>
      <c r="F44" s="27">
        <v>152432</v>
      </c>
      <c r="G44" s="28">
        <v>127903.47129820428</v>
      </c>
      <c r="H44" s="28">
        <v>216388.52870179559</v>
      </c>
    </row>
    <row r="45" spans="3:8" ht="15">
      <c r="C45" s="20" t="s">
        <v>12</v>
      </c>
      <c r="D45" s="27">
        <v>99099</v>
      </c>
      <c r="E45" s="27">
        <v>75098</v>
      </c>
      <c r="F45" s="27">
        <v>132408</v>
      </c>
      <c r="G45" s="28">
        <v>108257.29268292684</v>
      </c>
      <c r="H45" s="28">
        <v>198347.7073170732</v>
      </c>
    </row>
    <row r="46" spans="3:8" ht="15">
      <c r="C46" s="20" t="s">
        <v>13</v>
      </c>
      <c r="D46" s="27">
        <v>88535</v>
      </c>
      <c r="E46" s="27">
        <v>74051</v>
      </c>
      <c r="F46" s="27">
        <v>128707</v>
      </c>
      <c r="G46" s="28">
        <v>97109.32631578948</v>
      </c>
      <c r="H46" s="28">
        <v>194183.67368421052</v>
      </c>
    </row>
    <row r="47" spans="3:8" ht="15">
      <c r="C47" s="20" t="s">
        <v>14</v>
      </c>
      <c r="D47" s="27">
        <v>86527</v>
      </c>
      <c r="E47" s="27">
        <v>65848</v>
      </c>
      <c r="F47" s="27">
        <v>136695</v>
      </c>
      <c r="G47" s="28">
        <v>103715.74256718125</v>
      </c>
      <c r="H47" s="28">
        <v>185354.25743281882</v>
      </c>
    </row>
    <row r="48" spans="3:8" ht="15">
      <c r="C48" s="20" t="s">
        <v>15</v>
      </c>
      <c r="D48" s="27">
        <v>123299</v>
      </c>
      <c r="E48" s="27">
        <v>91220</v>
      </c>
      <c r="F48" s="27">
        <v>169020</v>
      </c>
      <c r="G48" s="28">
        <v>141016.22175497623</v>
      </c>
      <c r="H48" s="28">
        <v>242522.77824502377</v>
      </c>
    </row>
    <row r="49" spans="3:8" ht="15">
      <c r="C49" s="20" t="s">
        <v>16</v>
      </c>
      <c r="D49" s="27">
        <v>123607</v>
      </c>
      <c r="E49" s="27">
        <v>101261</v>
      </c>
      <c r="F49" s="27">
        <v>184424</v>
      </c>
      <c r="G49" s="28">
        <v>136189.72781065092</v>
      </c>
      <c r="H49" s="28">
        <v>273102.2721893493</v>
      </c>
    </row>
    <row r="50" spans="3:8" ht="15">
      <c r="C50" s="20" t="s">
        <v>17</v>
      </c>
      <c r="D50" s="27">
        <v>155564</v>
      </c>
      <c r="E50" s="27">
        <v>112138</v>
      </c>
      <c r="F50" s="27">
        <v>194981</v>
      </c>
      <c r="G50" s="28">
        <v>169742.36781609186</v>
      </c>
      <c r="H50" s="28">
        <v>292940.6321839079</v>
      </c>
    </row>
    <row r="51" spans="3:8" ht="15">
      <c r="C51" s="20" t="s">
        <v>18</v>
      </c>
      <c r="D51" s="27">
        <v>136225</v>
      </c>
      <c r="E51" s="27">
        <v>98826</v>
      </c>
      <c r="F51" s="27">
        <v>186062</v>
      </c>
      <c r="G51" s="28">
        <v>155527.38772077375</v>
      </c>
      <c r="H51" s="28">
        <v>265585.6122792262</v>
      </c>
    </row>
    <row r="52" spans="3:8" ht="15">
      <c r="C52" s="20" t="s">
        <v>19</v>
      </c>
      <c r="D52" s="27">
        <v>119200</v>
      </c>
      <c r="E52" s="27">
        <v>100316</v>
      </c>
      <c r="F52" s="27">
        <v>177950</v>
      </c>
      <c r="G52" s="28">
        <v>130346.2222222222</v>
      </c>
      <c r="H52" s="28">
        <v>267119.7777777778</v>
      </c>
    </row>
    <row r="53" spans="3:8" ht="15">
      <c r="C53" s="20" t="s">
        <v>20</v>
      </c>
      <c r="D53" s="27">
        <v>135008</v>
      </c>
      <c r="E53" s="27">
        <v>95056</v>
      </c>
      <c r="F53" s="27">
        <v>167016</v>
      </c>
      <c r="G53" s="28">
        <v>147221.89944134076</v>
      </c>
      <c r="H53" s="28">
        <v>249858.1005586592</v>
      </c>
    </row>
    <row r="54" spans="3:8" ht="15">
      <c r="C54" s="20" t="s">
        <v>21</v>
      </c>
      <c r="D54" s="27">
        <v>92230</v>
      </c>
      <c r="E54" s="27">
        <v>67227</v>
      </c>
      <c r="F54" s="27">
        <v>127159</v>
      </c>
      <c r="G54" s="28">
        <v>105352.11338757403</v>
      </c>
      <c r="H54" s="28">
        <v>181263.88661242605</v>
      </c>
    </row>
    <row r="55" spans="3:8" ht="15.75" thickBot="1">
      <c r="C55" s="38" t="s">
        <v>22</v>
      </c>
      <c r="D55" s="27">
        <v>84255</v>
      </c>
      <c r="E55" s="27">
        <v>65053</v>
      </c>
      <c r="F55" s="27">
        <v>154693</v>
      </c>
      <c r="G55" s="28">
        <v>101902.65020741333</v>
      </c>
      <c r="H55" s="28">
        <v>202098.34979258667</v>
      </c>
    </row>
    <row r="56" spans="4:8" ht="15">
      <c r="D56" s="3">
        <f>+SUM(D44:D55)</f>
        <v>1354929</v>
      </c>
      <c r="E56" s="3">
        <f>+SUM(E44:E55)</f>
        <v>1026574</v>
      </c>
      <c r="F56" s="4">
        <f>+SUM(F44:F55)</f>
        <v>1911547</v>
      </c>
      <c r="G56" s="3">
        <f>+SUM(G44:G55)</f>
        <v>1524284.4232251449</v>
      </c>
      <c r="H56" s="4">
        <f>+SUM(H44:H55)</f>
        <v>2768765.5767748547</v>
      </c>
    </row>
    <row r="57" spans="4:8" ht="15">
      <c r="D57" s="1">
        <f>+D56/SUM(D56:F56)</f>
        <v>0.315609881086873</v>
      </c>
      <c r="E57" s="1">
        <f>+E56/SUM(D56:F56)</f>
        <v>0.23912463167212122</v>
      </c>
      <c r="F57" s="2">
        <f>+F56/SUM(D56:F56)</f>
        <v>0.4452654872410058</v>
      </c>
      <c r="G57" s="1">
        <f>+G56/SUM(G56:H56)</f>
        <v>0.35505862340879907</v>
      </c>
      <c r="H57" s="2">
        <f>+H56/SUM(G56:H56)</f>
        <v>0.6449413765912008</v>
      </c>
    </row>
    <row r="58" spans="4:8" ht="15">
      <c r="D58" s="3"/>
      <c r="E58" s="3"/>
      <c r="F58" s="4">
        <f>+F56+E56+D56</f>
        <v>4293050</v>
      </c>
      <c r="G58" s="3"/>
      <c r="H58" s="4">
        <f>+H56+G56</f>
        <v>4293050</v>
      </c>
    </row>
    <row r="59" ht="15.75" thickBot="1"/>
    <row r="60" spans="3:8" ht="15">
      <c r="C60" s="120" t="s">
        <v>29</v>
      </c>
      <c r="D60" s="121"/>
      <c r="E60" s="121"/>
      <c r="F60" s="121"/>
      <c r="G60" s="121"/>
      <c r="H60" s="122"/>
    </row>
    <row r="61" spans="3:8" ht="15">
      <c r="C61" s="34" t="s">
        <v>7</v>
      </c>
      <c r="D61" s="35" t="s">
        <v>0</v>
      </c>
      <c r="E61" s="35" t="s">
        <v>1</v>
      </c>
      <c r="F61" s="35" t="s">
        <v>2</v>
      </c>
      <c r="G61" s="35" t="s">
        <v>3</v>
      </c>
      <c r="H61" s="36" t="s">
        <v>4</v>
      </c>
    </row>
    <row r="62" spans="3:8" ht="15">
      <c r="C62" s="20" t="s">
        <v>11</v>
      </c>
      <c r="D62" s="27">
        <v>56148</v>
      </c>
      <c r="E62" s="27">
        <v>40606</v>
      </c>
      <c r="F62" s="27">
        <v>76356</v>
      </c>
      <c r="G62" s="28">
        <v>64465.5813953488</v>
      </c>
      <c r="H62" s="28">
        <v>108644.41860465122</v>
      </c>
    </row>
    <row r="63" spans="3:8" ht="15">
      <c r="C63" s="20" t="s">
        <v>12</v>
      </c>
      <c r="D63" s="27">
        <v>60633</v>
      </c>
      <c r="E63" s="27">
        <v>44644</v>
      </c>
      <c r="F63" s="27">
        <v>76816</v>
      </c>
      <c r="G63" s="28">
        <v>66077.39024390247</v>
      </c>
      <c r="H63" s="28">
        <v>116015.60975609762</v>
      </c>
    </row>
    <row r="64" spans="3:8" ht="15">
      <c r="C64" s="20" t="s">
        <v>13</v>
      </c>
      <c r="D64" s="27">
        <v>66997</v>
      </c>
      <c r="E64" s="27">
        <v>50168</v>
      </c>
      <c r="F64" s="27">
        <v>92312</v>
      </c>
      <c r="G64" s="28">
        <v>72805.92631578946</v>
      </c>
      <c r="H64" s="28">
        <v>136671.0736842105</v>
      </c>
    </row>
    <row r="65" spans="3:8" ht="15">
      <c r="C65" s="20" t="s">
        <v>14</v>
      </c>
      <c r="D65" s="27">
        <v>73270</v>
      </c>
      <c r="E65" s="27">
        <v>54395</v>
      </c>
      <c r="F65" s="27">
        <v>112752</v>
      </c>
      <c r="G65" s="28">
        <v>87457.66781017728</v>
      </c>
      <c r="H65" s="28">
        <v>152959.3321898228</v>
      </c>
    </row>
    <row r="66" spans="3:8" ht="15">
      <c r="C66" s="20" t="s">
        <v>15</v>
      </c>
      <c r="D66" s="27">
        <v>112989</v>
      </c>
      <c r="E66" s="27">
        <v>81930</v>
      </c>
      <c r="F66" s="27">
        <v>154131</v>
      </c>
      <c r="G66" s="28">
        <v>128986.90454163164</v>
      </c>
      <c r="H66" s="28">
        <v>220063.0954583684</v>
      </c>
    </row>
    <row r="67" spans="3:8" ht="15">
      <c r="C67" s="20" t="s">
        <v>16</v>
      </c>
      <c r="D67" s="27">
        <v>101420</v>
      </c>
      <c r="E67" s="27">
        <v>84193</v>
      </c>
      <c r="F67" s="27">
        <v>148250</v>
      </c>
      <c r="G67" s="28">
        <v>111881.8520710059</v>
      </c>
      <c r="H67" s="28">
        <v>221981.147928994</v>
      </c>
    </row>
    <row r="68" spans="3:8" ht="15">
      <c r="C68" s="20" t="s">
        <v>17</v>
      </c>
      <c r="D68" s="27">
        <v>96262</v>
      </c>
      <c r="E68" s="27">
        <v>70618</v>
      </c>
      <c r="F68" s="27">
        <v>128936</v>
      </c>
      <c r="G68" s="28">
        <v>105190.71264367818</v>
      </c>
      <c r="H68" s="28">
        <v>190625.28735632176</v>
      </c>
    </row>
    <row r="69" spans="3:8" ht="15">
      <c r="C69" s="20" t="s">
        <v>18</v>
      </c>
      <c r="D69" s="27">
        <v>71815</v>
      </c>
      <c r="E69" s="27">
        <v>51525</v>
      </c>
      <c r="F69" s="27">
        <v>95384</v>
      </c>
      <c r="G69" s="28">
        <v>81819.3137089991</v>
      </c>
      <c r="H69" s="28">
        <v>136904.68629100092</v>
      </c>
    </row>
    <row r="70" spans="3:8" ht="15">
      <c r="C70" s="20" t="s">
        <v>19</v>
      </c>
      <c r="D70" s="27">
        <v>61849</v>
      </c>
      <c r="E70" s="27">
        <v>49701</v>
      </c>
      <c r="F70" s="27">
        <v>87823</v>
      </c>
      <c r="G70" s="28">
        <v>67371.33333333333</v>
      </c>
      <c r="H70" s="28">
        <v>132001.6666666667</v>
      </c>
    </row>
    <row r="71" spans="3:8" ht="15">
      <c r="C71" s="20" t="s">
        <v>20</v>
      </c>
      <c r="D71" s="27">
        <v>80379</v>
      </c>
      <c r="E71" s="27">
        <v>57883</v>
      </c>
      <c r="F71" s="27">
        <v>101422</v>
      </c>
      <c r="G71" s="28">
        <v>87816.48044692732</v>
      </c>
      <c r="H71" s="28">
        <v>151867.51955307266</v>
      </c>
    </row>
    <row r="72" spans="3:8" ht="15">
      <c r="C72" s="20" t="s">
        <v>21</v>
      </c>
      <c r="D72" s="27">
        <v>68692</v>
      </c>
      <c r="E72" s="27">
        <v>51956</v>
      </c>
      <c r="F72" s="27">
        <v>99710</v>
      </c>
      <c r="G72" s="28">
        <v>78887.19600591717</v>
      </c>
      <c r="H72" s="28">
        <v>141470.80399408287</v>
      </c>
    </row>
    <row r="73" spans="3:8" ht="15.75" thickBot="1">
      <c r="C73" s="38" t="s">
        <v>22</v>
      </c>
      <c r="D73" s="27">
        <v>54132</v>
      </c>
      <c r="E73" s="27">
        <v>41110</v>
      </c>
      <c r="F73" s="27">
        <v>94490</v>
      </c>
      <c r="G73" s="28">
        <v>65075.7923190151</v>
      </c>
      <c r="H73" s="28">
        <v>124656.20768098484</v>
      </c>
    </row>
    <row r="74" spans="4:8" ht="15">
      <c r="D74" s="3">
        <f>+SUM(D62:D73)</f>
        <v>904586</v>
      </c>
      <c r="E74" s="3">
        <f>+SUM(E62:E73)</f>
        <v>678729</v>
      </c>
      <c r="F74" s="4">
        <f>+SUM(F62:F73)</f>
        <v>1268382</v>
      </c>
      <c r="G74" s="3">
        <f>+SUM(G62:G73)</f>
        <v>1017836.1508357258</v>
      </c>
      <c r="H74" s="4">
        <f>+SUM(H62:H73)</f>
        <v>1833860.8491642743</v>
      </c>
    </row>
    <row r="75" spans="4:8" ht="15">
      <c r="D75" s="1">
        <f>+D74/SUM(D74:F74)</f>
        <v>0.31720971758219757</v>
      </c>
      <c r="E75" s="1">
        <f>+E74/SUM(D74:F74)</f>
        <v>0.23800880668598381</v>
      </c>
      <c r="F75" s="2">
        <f>+F74/SUM(D74:F74)</f>
        <v>0.44478147573181864</v>
      </c>
      <c r="G75" s="1">
        <f>+G74/SUM(G74:H74)</f>
        <v>0.356922965811489</v>
      </c>
      <c r="H75" s="2">
        <f>+H74/SUM(G74:H74)</f>
        <v>0.643077034188511</v>
      </c>
    </row>
    <row r="76" spans="4:8" ht="15">
      <c r="D76" s="3"/>
      <c r="E76" s="3"/>
      <c r="F76" s="4">
        <f>+F74+E74+D74</f>
        <v>2851697</v>
      </c>
      <c r="G76" s="3"/>
      <c r="H76" s="4">
        <f>+H74+G74</f>
        <v>2851697</v>
      </c>
    </row>
    <row r="78" ht="15.75" thickBot="1"/>
    <row r="79" spans="3:8" ht="15">
      <c r="C79" s="120" t="s">
        <v>30</v>
      </c>
      <c r="D79" s="121"/>
      <c r="E79" s="121"/>
      <c r="F79" s="121"/>
      <c r="G79" s="121"/>
      <c r="H79" s="122"/>
    </row>
    <row r="80" spans="3:8" ht="15">
      <c r="C80" s="34" t="s">
        <v>7</v>
      </c>
      <c r="D80" s="35" t="s">
        <v>0</v>
      </c>
      <c r="E80" s="35" t="s">
        <v>1</v>
      </c>
      <c r="F80" s="35" t="s">
        <v>2</v>
      </c>
      <c r="G80" s="35" t="s">
        <v>3</v>
      </c>
      <c r="H80" s="36" t="s">
        <v>4</v>
      </c>
    </row>
    <row r="81" spans="3:8" ht="15">
      <c r="C81" s="20" t="s">
        <v>11</v>
      </c>
      <c r="D81" s="27">
        <v>226689</v>
      </c>
      <c r="E81" s="27">
        <v>160219</v>
      </c>
      <c r="F81" s="27">
        <v>298492</v>
      </c>
      <c r="G81" s="28">
        <v>259410.4863114512</v>
      </c>
      <c r="H81" s="28">
        <v>425989.5136885488</v>
      </c>
    </row>
    <row r="82" spans="3:8" ht="15">
      <c r="C82" s="20" t="s">
        <v>12</v>
      </c>
      <c r="D82" s="27">
        <v>163319</v>
      </c>
      <c r="E82" s="27">
        <v>126606</v>
      </c>
      <c r="F82" s="27">
        <v>225834</v>
      </c>
      <c r="G82" s="28">
        <v>178758.75609756098</v>
      </c>
      <c r="H82" s="28">
        <v>337000.24390243896</v>
      </c>
    </row>
    <row r="83" spans="3:8" ht="15">
      <c r="C83" s="20" t="s">
        <v>13</v>
      </c>
      <c r="D83" s="27">
        <v>203033</v>
      </c>
      <c r="E83" s="27">
        <v>156888</v>
      </c>
      <c r="F83" s="27">
        <v>277077</v>
      </c>
      <c r="G83" s="28">
        <v>221198.9789473685</v>
      </c>
      <c r="H83" s="28">
        <v>415799.0210526315</v>
      </c>
    </row>
    <row r="84" spans="3:8" ht="15">
      <c r="C84" s="20" t="s">
        <v>14</v>
      </c>
      <c r="D84" s="27">
        <v>224542</v>
      </c>
      <c r="E84" s="27">
        <v>169365</v>
      </c>
      <c r="F84" s="27">
        <v>346212</v>
      </c>
      <c r="G84" s="28">
        <v>268385.94854202395</v>
      </c>
      <c r="H84" s="28">
        <v>471733.05145797593</v>
      </c>
    </row>
    <row r="85" spans="3:8" ht="15">
      <c r="C85" s="20" t="s">
        <v>15</v>
      </c>
      <c r="D85" s="27">
        <v>271404</v>
      </c>
      <c r="E85" s="27">
        <v>198986</v>
      </c>
      <c r="F85" s="27">
        <v>376812</v>
      </c>
      <c r="G85" s="28">
        <v>310348.95430333616</v>
      </c>
      <c r="H85" s="28">
        <v>536853.0456966636</v>
      </c>
    </row>
    <row r="86" spans="3:8" ht="15">
      <c r="C86" s="20" t="s">
        <v>16</v>
      </c>
      <c r="D86" s="27">
        <v>248728</v>
      </c>
      <c r="E86" s="27">
        <v>202160</v>
      </c>
      <c r="F86" s="27">
        <v>366708</v>
      </c>
      <c r="G86" s="28">
        <v>273848.4733727811</v>
      </c>
      <c r="H86" s="28">
        <v>543747.5266272192</v>
      </c>
    </row>
    <row r="87" spans="3:8" ht="15">
      <c r="C87" s="20" t="s">
        <v>17</v>
      </c>
      <c r="D87" s="27">
        <v>289847</v>
      </c>
      <c r="E87" s="27">
        <v>206372</v>
      </c>
      <c r="F87" s="27">
        <v>357658</v>
      </c>
      <c r="G87" s="28">
        <v>315940.01149425306</v>
      </c>
      <c r="H87" s="28">
        <v>537936.988505747</v>
      </c>
    </row>
    <row r="88" spans="3:8" ht="15">
      <c r="C88" s="20" t="s">
        <v>18</v>
      </c>
      <c r="D88" s="27">
        <v>246572</v>
      </c>
      <c r="E88" s="27">
        <v>181946</v>
      </c>
      <c r="F88" s="27">
        <v>339602</v>
      </c>
      <c r="G88" s="28">
        <v>282001.130081301</v>
      </c>
      <c r="H88" s="28">
        <v>486118.86991869914</v>
      </c>
    </row>
    <row r="89" spans="3:8" ht="15">
      <c r="C89" s="20" t="s">
        <v>19</v>
      </c>
      <c r="D89" s="27">
        <v>199440</v>
      </c>
      <c r="E89" s="27">
        <v>163258</v>
      </c>
      <c r="F89" s="27">
        <v>302648</v>
      </c>
      <c r="G89" s="28">
        <v>217579.77777777766</v>
      </c>
      <c r="H89" s="28">
        <v>447766.22222222225</v>
      </c>
    </row>
    <row r="90" spans="3:8" ht="15">
      <c r="C90" s="20" t="s">
        <v>20</v>
      </c>
      <c r="D90" s="27">
        <v>218603</v>
      </c>
      <c r="E90" s="27">
        <v>152286</v>
      </c>
      <c r="F90" s="27">
        <v>271300</v>
      </c>
      <c r="G90" s="28">
        <v>238170.47486033532</v>
      </c>
      <c r="H90" s="28">
        <v>404018.5251396649</v>
      </c>
    </row>
    <row r="91" spans="3:8" ht="15">
      <c r="C91" s="20" t="s">
        <v>21</v>
      </c>
      <c r="D91" s="27">
        <v>200649</v>
      </c>
      <c r="E91" s="27">
        <v>152154</v>
      </c>
      <c r="F91" s="27">
        <v>288526</v>
      </c>
      <c r="G91" s="28">
        <v>230375.43505917172</v>
      </c>
      <c r="H91" s="28">
        <v>410953.5649408283</v>
      </c>
    </row>
    <row r="92" spans="3:8" ht="15.75" thickBot="1">
      <c r="C92" s="38" t="s">
        <v>22</v>
      </c>
      <c r="D92" s="27">
        <v>185699</v>
      </c>
      <c r="E92" s="27">
        <v>139647</v>
      </c>
      <c r="F92" s="27">
        <v>331262</v>
      </c>
      <c r="G92" s="28">
        <v>223530.7603372139</v>
      </c>
      <c r="H92" s="28">
        <v>433077.2396627861</v>
      </c>
    </row>
    <row r="93" spans="4:8" ht="15">
      <c r="D93" s="3">
        <f>+SUM(D81:D92)</f>
        <v>2678525</v>
      </c>
      <c r="E93" s="3">
        <f>+SUM(E81:E92)</f>
        <v>2009887</v>
      </c>
      <c r="F93" s="4">
        <f>+SUM(F81:F92)</f>
        <v>3782131</v>
      </c>
      <c r="G93" s="3">
        <f>+SUM(G81:G92)</f>
        <v>3019549.1871845745</v>
      </c>
      <c r="H93" s="4">
        <f>+SUM(H81:H92)</f>
        <v>5450993.812815426</v>
      </c>
    </row>
    <row r="94" spans="4:8" ht="15">
      <c r="D94" s="1">
        <f>+D93/SUM(D93:F93)</f>
        <v>0.316216445628102</v>
      </c>
      <c r="E94" s="1">
        <f>+E93/SUM(D93:F93)</f>
        <v>0.23727959352782932</v>
      </c>
      <c r="F94" s="2">
        <f>+F93/SUM(D93:F93)</f>
        <v>0.4465039608440687</v>
      </c>
      <c r="G94" s="1">
        <f>+G93/SUM(G93:H93)</f>
        <v>0.3564764605037215</v>
      </c>
      <c r="H94" s="2">
        <f>+H93/SUM(G93:H93)</f>
        <v>0.6435235394962786</v>
      </c>
    </row>
    <row r="95" spans="4:8" ht="15">
      <c r="D95" s="3"/>
      <c r="E95" s="3"/>
      <c r="F95" s="4">
        <f>+F93+E93+D93</f>
        <v>8470543</v>
      </c>
      <c r="G95" s="3"/>
      <c r="H95" s="4">
        <f>+H93+G93</f>
        <v>8470543</v>
      </c>
    </row>
    <row r="97" ht="15.75" thickBot="1"/>
    <row r="98" spans="3:8" ht="15">
      <c r="C98" s="120" t="s">
        <v>31</v>
      </c>
      <c r="D98" s="121"/>
      <c r="E98" s="121"/>
      <c r="F98" s="121"/>
      <c r="G98" s="121"/>
      <c r="H98" s="122"/>
    </row>
    <row r="99" spans="3:8" ht="15">
      <c r="C99" s="34" t="s">
        <v>7</v>
      </c>
      <c r="D99" s="35" t="s">
        <v>0</v>
      </c>
      <c r="E99" s="35" t="s">
        <v>1</v>
      </c>
      <c r="F99" s="35" t="s">
        <v>2</v>
      </c>
      <c r="G99" s="35" t="s">
        <v>3</v>
      </c>
      <c r="H99" s="36" t="s">
        <v>4</v>
      </c>
    </row>
    <row r="100" spans="3:8" ht="15">
      <c r="C100" s="20" t="s">
        <v>11</v>
      </c>
      <c r="D100" s="27">
        <v>118270</v>
      </c>
      <c r="E100" s="27">
        <v>85446</v>
      </c>
      <c r="F100" s="27">
        <v>165032</v>
      </c>
      <c r="G100" s="28">
        <v>135924.47453635558</v>
      </c>
      <c r="H100" s="28">
        <v>232823.5254636444</v>
      </c>
    </row>
    <row r="101" spans="3:8" ht="15">
      <c r="C101" s="20" t="s">
        <v>12</v>
      </c>
      <c r="D101" s="27">
        <v>124971</v>
      </c>
      <c r="E101" s="27">
        <v>94374</v>
      </c>
      <c r="F101" s="27">
        <v>166166</v>
      </c>
      <c r="G101" s="28">
        <v>136480.02439024393</v>
      </c>
      <c r="H101" s="28">
        <v>249030.975609756</v>
      </c>
    </row>
    <row r="102" spans="3:8" ht="15">
      <c r="C102" s="20" t="s">
        <v>13</v>
      </c>
      <c r="D102" s="27">
        <v>109555</v>
      </c>
      <c r="E102" s="27">
        <v>82511</v>
      </c>
      <c r="F102" s="27">
        <v>145885</v>
      </c>
      <c r="G102" s="28">
        <v>119108.90526315785</v>
      </c>
      <c r="H102" s="28">
        <v>218842.09473684206</v>
      </c>
    </row>
    <row r="103" spans="3:8" ht="15">
      <c r="C103" s="20" t="s">
        <v>14</v>
      </c>
      <c r="D103" s="27">
        <v>86993</v>
      </c>
      <c r="E103" s="27">
        <v>63791</v>
      </c>
      <c r="F103" s="27">
        <v>130770</v>
      </c>
      <c r="G103" s="28">
        <v>103531.9602630074</v>
      </c>
      <c r="H103" s="28">
        <v>178022.0397369926</v>
      </c>
    </row>
    <row r="104" spans="3:8" ht="15">
      <c r="C104" s="20" t="s">
        <v>15</v>
      </c>
      <c r="D104" s="27">
        <v>129341</v>
      </c>
      <c r="E104" s="27">
        <v>93348</v>
      </c>
      <c r="F104" s="27">
        <v>169765</v>
      </c>
      <c r="G104" s="28">
        <v>147354.53532380148</v>
      </c>
      <c r="H104" s="28">
        <v>245099.46467619855</v>
      </c>
    </row>
    <row r="105" spans="3:8" ht="15">
      <c r="C105" s="20" t="s">
        <v>16</v>
      </c>
      <c r="D105" s="27">
        <v>124711</v>
      </c>
      <c r="E105" s="27">
        <v>103954</v>
      </c>
      <c r="F105" s="27">
        <v>185421</v>
      </c>
      <c r="G105" s="28">
        <v>137628.3609467456</v>
      </c>
      <c r="H105" s="28">
        <v>276457.6390532545</v>
      </c>
    </row>
    <row r="106" spans="3:8" ht="15">
      <c r="C106" s="20" t="s">
        <v>17</v>
      </c>
      <c r="D106" s="27">
        <v>155516</v>
      </c>
      <c r="E106" s="27">
        <v>108779</v>
      </c>
      <c r="F106" s="27">
        <v>189753</v>
      </c>
      <c r="G106" s="28">
        <v>169269.66666666663</v>
      </c>
      <c r="H106" s="28">
        <v>284778.3333333332</v>
      </c>
    </row>
    <row r="107" spans="3:8" ht="15">
      <c r="C107" s="20" t="s">
        <v>18</v>
      </c>
      <c r="D107" s="27">
        <v>174376</v>
      </c>
      <c r="E107" s="27">
        <v>123396</v>
      </c>
      <c r="F107" s="27">
        <v>233260</v>
      </c>
      <c r="G107" s="28">
        <v>198511.6955424727</v>
      </c>
      <c r="H107" s="28">
        <v>332520.3044575274</v>
      </c>
    </row>
    <row r="108" spans="3:8" ht="15">
      <c r="C108" s="20" t="s">
        <v>19</v>
      </c>
      <c r="D108" s="27">
        <v>153304</v>
      </c>
      <c r="E108" s="27">
        <v>127032</v>
      </c>
      <c r="F108" s="27">
        <v>223692</v>
      </c>
      <c r="G108" s="28">
        <v>167418.66666666674</v>
      </c>
      <c r="H108" s="28">
        <v>336609.3333333334</v>
      </c>
    </row>
    <row r="109" spans="3:8" ht="15">
      <c r="C109" s="20" t="s">
        <v>20</v>
      </c>
      <c r="D109" s="27">
        <v>174604</v>
      </c>
      <c r="E109" s="27">
        <v>120621</v>
      </c>
      <c r="F109" s="27">
        <v>209596</v>
      </c>
      <c r="G109" s="28">
        <v>190102.78770949718</v>
      </c>
      <c r="H109" s="28">
        <v>314718.2122905028</v>
      </c>
    </row>
    <row r="110" spans="3:8" ht="15">
      <c r="C110" s="20" t="s">
        <v>21</v>
      </c>
      <c r="D110" s="27">
        <v>119961</v>
      </c>
      <c r="E110" s="27">
        <v>87024</v>
      </c>
      <c r="F110" s="27">
        <v>162115</v>
      </c>
      <c r="G110" s="28">
        <v>136853.9456360947</v>
      </c>
      <c r="H110" s="28">
        <v>232246.05436390542</v>
      </c>
    </row>
    <row r="111" spans="3:8" ht="15.75" thickBot="1">
      <c r="C111" s="38" t="s">
        <v>22</v>
      </c>
      <c r="D111" s="27">
        <v>111692</v>
      </c>
      <c r="E111" s="27">
        <v>85787</v>
      </c>
      <c r="F111" s="27">
        <v>203673</v>
      </c>
      <c r="G111" s="28">
        <v>134943.68098487888</v>
      </c>
      <c r="H111" s="28">
        <v>266208.3190151212</v>
      </c>
    </row>
    <row r="112" spans="4:8" ht="15">
      <c r="D112" s="3">
        <f>+SUM(D100:D111)</f>
        <v>1583294</v>
      </c>
      <c r="E112" s="3">
        <f>+SUM(E100:E111)</f>
        <v>1176063</v>
      </c>
      <c r="F112" s="4">
        <f>+SUM(F100:F111)</f>
        <v>2185128</v>
      </c>
      <c r="G112" s="3">
        <f>+SUM(G100:G111)</f>
        <v>1777128.7039295887</v>
      </c>
      <c r="H112" s="4">
        <f>+SUM(H100:H111)</f>
        <v>3167356.2960704113</v>
      </c>
    </row>
    <row r="113" spans="4:8" ht="15">
      <c r="D113" s="1">
        <f>+D112/SUM(D112:F112)</f>
        <v>0.3202141375694334</v>
      </c>
      <c r="E113" s="1">
        <f>+E112/SUM(D112:F112)</f>
        <v>0.23785348726914937</v>
      </c>
      <c r="F113" s="2">
        <f>+F112/SUM(D112:F112)</f>
        <v>0.4419323751614172</v>
      </c>
      <c r="G113" s="1">
        <f>+G112/SUM(G112:H112)</f>
        <v>0.35941634041352916</v>
      </c>
      <c r="H113" s="2">
        <f>+H112/SUM(G112:H112)</f>
        <v>0.6405836595864709</v>
      </c>
    </row>
    <row r="114" spans="4:8" ht="15">
      <c r="D114" s="3"/>
      <c r="E114" s="3"/>
      <c r="F114" s="4">
        <f>+F112+E112+D112</f>
        <v>4944485</v>
      </c>
      <c r="G114" s="3"/>
      <c r="H114" s="4">
        <f>+H112+G112</f>
        <v>4944485</v>
      </c>
    </row>
    <row r="116" ht="15.75" thickBot="1"/>
    <row r="117" spans="3:8" ht="15">
      <c r="C117" s="120" t="s">
        <v>32</v>
      </c>
      <c r="D117" s="121"/>
      <c r="E117" s="121"/>
      <c r="F117" s="121"/>
      <c r="G117" s="121"/>
      <c r="H117" s="122"/>
    </row>
    <row r="118" spans="3:8" ht="15">
      <c r="C118" s="34" t="s">
        <v>7</v>
      </c>
      <c r="D118" s="35" t="s">
        <v>0</v>
      </c>
      <c r="E118" s="35" t="s">
        <v>1</v>
      </c>
      <c r="F118" s="35" t="s">
        <v>2</v>
      </c>
      <c r="G118" s="35" t="s">
        <v>3</v>
      </c>
      <c r="H118" s="36" t="s">
        <v>4</v>
      </c>
    </row>
    <row r="119" spans="3:8" ht="15">
      <c r="C119" s="20" t="s">
        <v>11</v>
      </c>
      <c r="D119" s="27">
        <v>23349</v>
      </c>
      <c r="E119" s="27">
        <v>17000</v>
      </c>
      <c r="F119" s="27">
        <v>30723</v>
      </c>
      <c r="G119" s="28">
        <v>26787.82116573447</v>
      </c>
      <c r="H119" s="28">
        <v>44284.17883426553</v>
      </c>
    </row>
    <row r="120" spans="3:8" ht="15">
      <c r="C120" s="20" t="s">
        <v>12</v>
      </c>
      <c r="D120" s="27">
        <v>32703</v>
      </c>
      <c r="E120" s="27">
        <v>26185</v>
      </c>
      <c r="F120" s="27">
        <v>45609</v>
      </c>
      <c r="G120" s="28">
        <v>35896.292682926854</v>
      </c>
      <c r="H120" s="28">
        <v>68600.70731707319</v>
      </c>
    </row>
    <row r="121" spans="3:8" ht="15">
      <c r="C121" s="20" t="s">
        <v>13</v>
      </c>
      <c r="D121" s="27">
        <v>41782</v>
      </c>
      <c r="E121" s="27">
        <v>36610</v>
      </c>
      <c r="F121" s="27">
        <v>63452</v>
      </c>
      <c r="G121" s="28">
        <v>46021.052631578954</v>
      </c>
      <c r="H121" s="28">
        <v>95822.94736842107</v>
      </c>
    </row>
    <row r="122" spans="3:8" ht="15">
      <c r="C122" s="20" t="s">
        <v>14</v>
      </c>
      <c r="D122" s="27">
        <v>46272</v>
      </c>
      <c r="E122" s="27">
        <v>35376</v>
      </c>
      <c r="F122" s="27">
        <v>74870</v>
      </c>
      <c r="G122" s="28">
        <v>55604.093481989694</v>
      </c>
      <c r="H122" s="28">
        <v>100913.90651801025</v>
      </c>
    </row>
    <row r="123" spans="3:8" ht="15">
      <c r="C123" s="20" t="s">
        <v>15</v>
      </c>
      <c r="D123" s="27">
        <v>56360</v>
      </c>
      <c r="E123" s="27">
        <v>38680</v>
      </c>
      <c r="F123" s="27">
        <v>70165</v>
      </c>
      <c r="G123" s="28">
        <v>63817.58690776564</v>
      </c>
      <c r="H123" s="28">
        <v>101387.41309223432</v>
      </c>
    </row>
    <row r="124" spans="3:8" ht="15">
      <c r="C124" s="20" t="s">
        <v>16</v>
      </c>
      <c r="D124" s="27">
        <v>68662</v>
      </c>
      <c r="E124" s="27">
        <v>56200</v>
      </c>
      <c r="F124" s="27">
        <v>101912</v>
      </c>
      <c r="G124" s="28">
        <v>75645.43195266275</v>
      </c>
      <c r="H124" s="28">
        <v>151128.56804733735</v>
      </c>
    </row>
    <row r="125" spans="3:8" ht="15">
      <c r="C125" s="20" t="s">
        <v>17</v>
      </c>
      <c r="D125" s="27">
        <v>80675</v>
      </c>
      <c r="E125" s="27">
        <v>57118</v>
      </c>
      <c r="F125" s="27">
        <v>99322</v>
      </c>
      <c r="G125" s="28">
        <v>87896.81609195404</v>
      </c>
      <c r="H125" s="28">
        <v>149218.18390804608</v>
      </c>
    </row>
    <row r="126" spans="3:8" ht="15">
      <c r="C126" s="20" t="s">
        <v>18</v>
      </c>
      <c r="D126" s="27">
        <v>23276</v>
      </c>
      <c r="E126" s="27">
        <v>15548</v>
      </c>
      <c r="F126" s="27">
        <v>29429</v>
      </c>
      <c r="G126" s="28">
        <v>26318.509812167096</v>
      </c>
      <c r="H126" s="28">
        <v>41934.490187832926</v>
      </c>
    </row>
    <row r="127" spans="3:8" ht="15">
      <c r="C127" s="20" t="s">
        <v>19</v>
      </c>
      <c r="D127" s="27">
        <v>32595</v>
      </c>
      <c r="E127" s="27">
        <v>23244</v>
      </c>
      <c r="F127" s="27">
        <v>42823</v>
      </c>
      <c r="G127" s="28">
        <v>35177.66666666668</v>
      </c>
      <c r="H127" s="28">
        <v>63484.333333333285</v>
      </c>
    </row>
    <row r="128" spans="3:8" ht="15">
      <c r="C128" s="20" t="s">
        <v>20</v>
      </c>
      <c r="D128" s="27">
        <v>23814</v>
      </c>
      <c r="E128" s="27">
        <v>19132</v>
      </c>
      <c r="F128" s="27">
        <v>37716</v>
      </c>
      <c r="G128" s="28">
        <v>26272.30167597764</v>
      </c>
      <c r="H128" s="28">
        <v>54389.698324022334</v>
      </c>
    </row>
    <row r="129" spans="3:8" ht="15">
      <c r="C129" s="20" t="s">
        <v>21</v>
      </c>
      <c r="D129" s="27">
        <v>466</v>
      </c>
      <c r="E129" s="27">
        <v>351</v>
      </c>
      <c r="F129" s="27">
        <v>682</v>
      </c>
      <c r="G129" s="28">
        <v>535.1903846153843</v>
      </c>
      <c r="H129" s="28">
        <v>963.8096153846159</v>
      </c>
    </row>
    <row r="130" spans="3:8" ht="15.75" thickBot="1">
      <c r="C130" s="38" t="s">
        <v>22</v>
      </c>
      <c r="D130" s="27">
        <v>412</v>
      </c>
      <c r="E130" s="27">
        <v>334</v>
      </c>
      <c r="F130" s="27">
        <v>811</v>
      </c>
      <c r="G130" s="28">
        <v>503.67790713234297</v>
      </c>
      <c r="H130" s="28">
        <v>1053.3220928676571</v>
      </c>
    </row>
    <row r="131" spans="4:8" ht="15">
      <c r="D131" s="3">
        <f>+SUM(D119:D130)</f>
        <v>430366</v>
      </c>
      <c r="E131" s="3">
        <f>+SUM(E119:E130)</f>
        <v>325778</v>
      </c>
      <c r="F131" s="4">
        <f>+SUM(F119:F130)</f>
        <v>597514</v>
      </c>
      <c r="G131" s="3">
        <f>+SUM(G119:G130)</f>
        <v>480476.44136117154</v>
      </c>
      <c r="H131" s="4">
        <f>+SUM(H119:H130)</f>
        <v>873181.5586388287</v>
      </c>
    </row>
    <row r="132" spans="4:8" ht="15">
      <c r="D132" s="1">
        <f>+D131/SUM(D131:F131)</f>
        <v>0.3179281620616138</v>
      </c>
      <c r="E132" s="1">
        <f>+E131/SUM(D131:F131)</f>
        <v>0.24066492422753752</v>
      </c>
      <c r="F132" s="2">
        <f>+F131/SUM(D131:F131)</f>
        <v>0.44140691371084867</v>
      </c>
      <c r="G132" s="1">
        <f>+G131/SUM(G131:H131)</f>
        <v>0.35494670098442255</v>
      </c>
      <c r="H132" s="2">
        <f>+H131/SUM(G131:H131)</f>
        <v>0.6450532990155774</v>
      </c>
    </row>
    <row r="133" spans="4:8" ht="15">
      <c r="D133" s="3"/>
      <c r="E133" s="3"/>
      <c r="F133" s="4">
        <f>+F131+E131+D131</f>
        <v>1353658</v>
      </c>
      <c r="G133" s="3"/>
      <c r="H133" s="4">
        <f>+H131+G131</f>
        <v>1353658.0000000002</v>
      </c>
    </row>
    <row r="135" ht="15.75" thickBot="1"/>
    <row r="136" spans="3:8" ht="15">
      <c r="C136" s="120" t="s">
        <v>33</v>
      </c>
      <c r="D136" s="121"/>
      <c r="E136" s="121"/>
      <c r="F136" s="121"/>
      <c r="G136" s="121"/>
      <c r="H136" s="122"/>
    </row>
    <row r="137" spans="3:8" ht="15">
      <c r="C137" s="34" t="s">
        <v>7</v>
      </c>
      <c r="D137" s="35" t="s">
        <v>0</v>
      </c>
      <c r="E137" s="35" t="s">
        <v>1</v>
      </c>
      <c r="F137" s="35" t="s">
        <v>2</v>
      </c>
      <c r="G137" s="35" t="s">
        <v>3</v>
      </c>
      <c r="H137" s="36" t="s">
        <v>4</v>
      </c>
    </row>
    <row r="138" spans="3:8" ht="15">
      <c r="C138" s="20" t="s">
        <v>11</v>
      </c>
      <c r="D138" s="27">
        <v>291</v>
      </c>
      <c r="E138" s="27">
        <v>234</v>
      </c>
      <c r="F138" s="27">
        <v>459</v>
      </c>
      <c r="G138" s="28">
        <v>339.5939063879894</v>
      </c>
      <c r="H138" s="28">
        <v>644.4060936120103</v>
      </c>
    </row>
    <row r="139" spans="3:8" ht="15">
      <c r="C139" s="20" t="s">
        <v>12</v>
      </c>
      <c r="D139" s="27">
        <v>237</v>
      </c>
      <c r="E139" s="27">
        <v>201</v>
      </c>
      <c r="F139" s="27">
        <v>372</v>
      </c>
      <c r="G139" s="28">
        <v>261.51219512195115</v>
      </c>
      <c r="H139" s="28">
        <v>548.487804878049</v>
      </c>
    </row>
    <row r="140" spans="3:8" ht="15">
      <c r="C140" s="20" t="s">
        <v>13</v>
      </c>
      <c r="D140" s="27">
        <v>207</v>
      </c>
      <c r="E140" s="27">
        <v>179</v>
      </c>
      <c r="F140" s="27">
        <v>316</v>
      </c>
      <c r="G140" s="28">
        <v>227.72631578947386</v>
      </c>
      <c r="H140" s="28">
        <v>474.2736842105263</v>
      </c>
    </row>
    <row r="141" spans="3:8" ht="15">
      <c r="C141" s="20" t="s">
        <v>14</v>
      </c>
      <c r="D141" s="27">
        <v>259</v>
      </c>
      <c r="E141" s="27">
        <v>215</v>
      </c>
      <c r="F141" s="27">
        <v>458</v>
      </c>
      <c r="G141" s="28">
        <v>315.91909662664386</v>
      </c>
      <c r="H141" s="28">
        <v>616.0809033733563</v>
      </c>
    </row>
    <row r="142" spans="3:8" ht="15">
      <c r="C142" s="20" t="s">
        <v>15</v>
      </c>
      <c r="D142" s="27">
        <v>264</v>
      </c>
      <c r="E142" s="27">
        <v>209</v>
      </c>
      <c r="F142" s="27">
        <v>418</v>
      </c>
      <c r="G142" s="28">
        <v>305.717970283151</v>
      </c>
      <c r="H142" s="28">
        <v>585.2820297168488</v>
      </c>
    </row>
    <row r="143" spans="3:8" ht="15">
      <c r="C143" s="20" t="s">
        <v>16</v>
      </c>
      <c r="D143" s="27">
        <v>242</v>
      </c>
      <c r="E143" s="27">
        <v>213</v>
      </c>
      <c r="F143" s="27">
        <v>406</v>
      </c>
      <c r="G143" s="28">
        <v>268.46745562130184</v>
      </c>
      <c r="H143" s="28">
        <v>592.5325443786985</v>
      </c>
    </row>
    <row r="144" spans="3:8" ht="15">
      <c r="C144" s="20" t="s">
        <v>17</v>
      </c>
      <c r="D144" s="27">
        <v>280</v>
      </c>
      <c r="E144" s="27">
        <v>219</v>
      </c>
      <c r="F144" s="27">
        <v>405</v>
      </c>
      <c r="G144" s="28">
        <v>307.6896551724138</v>
      </c>
      <c r="H144" s="28">
        <v>596.3103448275862</v>
      </c>
    </row>
    <row r="145" spans="3:8" ht="15">
      <c r="C145" s="20" t="s">
        <v>18</v>
      </c>
      <c r="D145" s="27">
        <v>420</v>
      </c>
      <c r="E145" s="27">
        <v>323</v>
      </c>
      <c r="F145" s="27">
        <v>637</v>
      </c>
      <c r="G145" s="28">
        <v>484.143958508551</v>
      </c>
      <c r="H145" s="28">
        <v>895.8560414914491</v>
      </c>
    </row>
    <row r="146" spans="3:8" ht="15">
      <c r="C146" s="20" t="s">
        <v>19</v>
      </c>
      <c r="D146" s="27">
        <v>320</v>
      </c>
      <c r="E146" s="27">
        <v>289</v>
      </c>
      <c r="F146" s="27">
        <v>541</v>
      </c>
      <c r="G146" s="28">
        <v>352.11111111111114</v>
      </c>
      <c r="H146" s="28">
        <v>797.8888888888885</v>
      </c>
    </row>
    <row r="147" spans="3:8" ht="15">
      <c r="C147" s="20" t="s">
        <v>20</v>
      </c>
      <c r="D147" s="27">
        <v>327</v>
      </c>
      <c r="E147" s="27">
        <v>262</v>
      </c>
      <c r="F147" s="27">
        <v>473</v>
      </c>
      <c r="G147" s="28">
        <v>360.6648044692737</v>
      </c>
      <c r="H147" s="28">
        <v>701.3351955307264</v>
      </c>
    </row>
    <row r="148" spans="3:8" ht="15">
      <c r="C148" s="20" t="s">
        <v>21</v>
      </c>
      <c r="D148" s="27">
        <v>296</v>
      </c>
      <c r="E148" s="27">
        <v>241</v>
      </c>
      <c r="F148" s="27">
        <v>470</v>
      </c>
      <c r="G148" s="28">
        <v>343.5717455621301</v>
      </c>
      <c r="H148" s="28">
        <v>663.4282544378699</v>
      </c>
    </row>
    <row r="149" spans="3:8" ht="15.75" thickBot="1">
      <c r="C149" s="38" t="s">
        <v>22</v>
      </c>
      <c r="D149" s="27">
        <v>246</v>
      </c>
      <c r="E149" s="27">
        <v>208</v>
      </c>
      <c r="F149" s="27">
        <v>503</v>
      </c>
      <c r="G149" s="28">
        <v>302.96172889067304</v>
      </c>
      <c r="H149" s="28">
        <v>654.0382711093271</v>
      </c>
    </row>
    <row r="150" spans="4:8" ht="15">
      <c r="D150" s="3">
        <f>+SUM(D138:D149)</f>
        <v>3389</v>
      </c>
      <c r="E150" s="3">
        <f>+SUM(E138:E149)</f>
        <v>2793</v>
      </c>
      <c r="F150" s="4">
        <f>+SUM(F138:F149)</f>
        <v>5458</v>
      </c>
      <c r="G150" s="3">
        <f>+SUM(G138:G149)</f>
        <v>3870.079943544664</v>
      </c>
      <c r="H150" s="4">
        <f>+SUM(H138:H149)</f>
        <v>7769.920056455337</v>
      </c>
    </row>
    <row r="151" spans="4:8" ht="15">
      <c r="D151" s="1">
        <f>+D150/SUM(D150:F150)</f>
        <v>0.2911512027491409</v>
      </c>
      <c r="E151" s="1">
        <f>+E150/SUM(D150:F150)</f>
        <v>0.23994845360824743</v>
      </c>
      <c r="F151" s="2">
        <f>+F150/SUM(D150:F150)</f>
        <v>0.4689003436426117</v>
      </c>
      <c r="G151" s="1">
        <f>+G150/SUM(G150:H150)</f>
        <v>0.3324810948062426</v>
      </c>
      <c r="H151" s="2">
        <f>+H150/SUM(G150:H150)</f>
        <v>0.6675189051937575</v>
      </c>
    </row>
    <row r="152" spans="4:8" ht="15">
      <c r="D152" s="3"/>
      <c r="E152" s="3"/>
      <c r="F152" s="4">
        <f>+F150+E150+D150</f>
        <v>11640</v>
      </c>
      <c r="G152" s="3"/>
      <c r="H152" s="4">
        <f>+H150+G150</f>
        <v>11640</v>
      </c>
    </row>
    <row r="154" ht="15.75" thickBot="1"/>
    <row r="155" spans="3:8" ht="15">
      <c r="C155" s="120" t="s">
        <v>34</v>
      </c>
      <c r="D155" s="121"/>
      <c r="E155" s="121"/>
      <c r="F155" s="121"/>
      <c r="G155" s="121"/>
      <c r="H155" s="122"/>
    </row>
    <row r="156" spans="3:8" ht="15">
      <c r="C156" s="34" t="s">
        <v>7</v>
      </c>
      <c r="D156" s="35" t="s">
        <v>0</v>
      </c>
      <c r="E156" s="35" t="s">
        <v>1</v>
      </c>
      <c r="F156" s="35" t="s">
        <v>2</v>
      </c>
      <c r="G156" s="35" t="s">
        <v>3</v>
      </c>
      <c r="H156" s="36" t="s">
        <v>4</v>
      </c>
    </row>
    <row r="157" spans="3:8" ht="15">
      <c r="C157" s="20" t="s">
        <v>11</v>
      </c>
      <c r="D157" s="27">
        <v>77938</v>
      </c>
      <c r="E157" s="27">
        <v>49109</v>
      </c>
      <c r="F157" s="27">
        <v>93768</v>
      </c>
      <c r="G157" s="28">
        <v>88046.93876950254</v>
      </c>
      <c r="H157" s="28">
        <v>132768.06123049743</v>
      </c>
    </row>
    <row r="158" spans="3:8" ht="15">
      <c r="C158" s="20" t="s">
        <v>12</v>
      </c>
      <c r="D158" s="27">
        <v>86486</v>
      </c>
      <c r="E158" s="27">
        <v>63817</v>
      </c>
      <c r="F158" s="27">
        <v>111853</v>
      </c>
      <c r="G158" s="28">
        <v>94268.56097560978</v>
      </c>
      <c r="H158" s="28">
        <v>167887.43902439025</v>
      </c>
    </row>
    <row r="159" spans="3:8" ht="15">
      <c r="C159" s="20" t="s">
        <v>13</v>
      </c>
      <c r="D159" s="27">
        <v>82510</v>
      </c>
      <c r="E159" s="27">
        <v>71966</v>
      </c>
      <c r="F159" s="27">
        <v>126799</v>
      </c>
      <c r="G159" s="28">
        <v>90842.90526315793</v>
      </c>
      <c r="H159" s="28">
        <v>190432.0947368421</v>
      </c>
    </row>
    <row r="160" spans="3:8" ht="15">
      <c r="C160" s="20" t="s">
        <v>14</v>
      </c>
      <c r="D160" s="27">
        <v>75750</v>
      </c>
      <c r="E160" s="27">
        <v>61727</v>
      </c>
      <c r="F160" s="27">
        <v>127191</v>
      </c>
      <c r="G160" s="28">
        <v>91798.29602630074</v>
      </c>
      <c r="H160" s="28">
        <v>172869.70397369924</v>
      </c>
    </row>
    <row r="161" spans="3:8" ht="15">
      <c r="C161" s="20" t="s">
        <v>15</v>
      </c>
      <c r="D161" s="27">
        <v>128868</v>
      </c>
      <c r="E161" s="27">
        <v>96508</v>
      </c>
      <c r="F161" s="27">
        <v>175616</v>
      </c>
      <c r="G161" s="28">
        <v>147495.13652929626</v>
      </c>
      <c r="H161" s="28">
        <v>253496.86347070357</v>
      </c>
    </row>
    <row r="162" spans="3:8" ht="15">
      <c r="C162" s="20" t="s">
        <v>16</v>
      </c>
      <c r="D162" s="27">
        <v>176379</v>
      </c>
      <c r="E162" s="27">
        <v>150947</v>
      </c>
      <c r="F162" s="27">
        <v>269171</v>
      </c>
      <c r="G162" s="28">
        <v>195135.7278106508</v>
      </c>
      <c r="H162" s="28">
        <v>401361.27218934934</v>
      </c>
    </row>
    <row r="163" spans="3:8" ht="15">
      <c r="C163" s="20" t="s">
        <v>17</v>
      </c>
      <c r="D163" s="27">
        <v>216441</v>
      </c>
      <c r="E163" s="27">
        <v>155940</v>
      </c>
      <c r="F163" s="27">
        <v>284171</v>
      </c>
      <c r="G163" s="28">
        <v>236157.55172413794</v>
      </c>
      <c r="H163" s="28">
        <v>420394.44827586215</v>
      </c>
    </row>
    <row r="164" spans="3:8" ht="15">
      <c r="C164" s="20" t="s">
        <v>18</v>
      </c>
      <c r="D164" s="27">
        <v>211280</v>
      </c>
      <c r="E164" s="27">
        <v>162735</v>
      </c>
      <c r="F164" s="27">
        <v>302056</v>
      </c>
      <c r="G164" s="28">
        <v>242906.51892346528</v>
      </c>
      <c r="H164" s="28">
        <v>433164.481076535</v>
      </c>
    </row>
    <row r="165" spans="3:8" ht="15">
      <c r="C165" s="20" t="s">
        <v>19</v>
      </c>
      <c r="D165" s="27">
        <v>170848</v>
      </c>
      <c r="E165" s="27">
        <v>153902</v>
      </c>
      <c r="F165" s="27">
        <v>272433</v>
      </c>
      <c r="G165" s="28">
        <v>187948.22222222225</v>
      </c>
      <c r="H165" s="28">
        <v>409234.7777777777</v>
      </c>
    </row>
    <row r="166" spans="3:8" ht="15">
      <c r="C166" s="20" t="s">
        <v>20</v>
      </c>
      <c r="D166" s="27">
        <v>228807</v>
      </c>
      <c r="E166" s="27">
        <v>145937</v>
      </c>
      <c r="F166" s="27">
        <v>241357</v>
      </c>
      <c r="G166" s="28">
        <v>247558.68156424572</v>
      </c>
      <c r="H166" s="28">
        <v>368542.31843575416</v>
      </c>
    </row>
    <row r="167" spans="3:8" ht="15">
      <c r="C167" s="20" t="s">
        <v>21</v>
      </c>
      <c r="D167" s="27">
        <v>59710</v>
      </c>
      <c r="E167" s="27">
        <v>45354</v>
      </c>
      <c r="F167" s="27">
        <v>85094</v>
      </c>
      <c r="G167" s="28">
        <v>68536.72914201181</v>
      </c>
      <c r="H167" s="28">
        <v>121621.27085798822</v>
      </c>
    </row>
    <row r="168" spans="3:8" ht="15.75" thickBot="1">
      <c r="C168" s="38" t="s">
        <v>22</v>
      </c>
      <c r="D168" s="27">
        <v>54272</v>
      </c>
      <c r="E168" s="27">
        <v>36372</v>
      </c>
      <c r="F168" s="27">
        <v>84936</v>
      </c>
      <c r="G168" s="28">
        <v>64039.78643115213</v>
      </c>
      <c r="H168" s="28">
        <v>111540.21356884789</v>
      </c>
    </row>
    <row r="169" spans="4:8" ht="15">
      <c r="D169" s="3">
        <f>+SUM(D157:D168)</f>
        <v>1569289</v>
      </c>
      <c r="E169" s="3">
        <f>+SUM(E157:E168)</f>
        <v>1194314</v>
      </c>
      <c r="F169" s="4">
        <f>+SUM(F157:F168)</f>
        <v>2174445</v>
      </c>
      <c r="G169" s="3">
        <f>+SUM(G157:G168)</f>
        <v>1754735.055381753</v>
      </c>
      <c r="H169" s="4">
        <f>+SUM(H157:H168)</f>
        <v>3183312.944618247</v>
      </c>
    </row>
    <row r="170" spans="4:8" ht="15">
      <c r="D170" s="1">
        <f>+D169/SUM(D169:F169)</f>
        <v>0.3177954122762679</v>
      </c>
      <c r="E170" s="1">
        <f>+E169/SUM(D169:F169)</f>
        <v>0.24185953639980817</v>
      </c>
      <c r="F170" s="2">
        <f>+F169/SUM(D169:F169)</f>
        <v>0.44034505132392393</v>
      </c>
      <c r="G170" s="1">
        <f>+G169/SUM(G169:H169)</f>
        <v>0.3553499389600411</v>
      </c>
      <c r="H170" s="2">
        <f>+H169/SUM(G169:H169)</f>
        <v>0.6446500610399589</v>
      </c>
    </row>
    <row r="171" spans="4:8" ht="15">
      <c r="D171" s="3"/>
      <c r="E171" s="3"/>
      <c r="F171" s="4">
        <f>+F169+E169+D169</f>
        <v>4938048</v>
      </c>
      <c r="G171" s="3"/>
      <c r="H171" s="4">
        <f>+H169+G169</f>
        <v>4938048</v>
      </c>
    </row>
    <row r="173" ht="15.75" thickBot="1"/>
    <row r="174" spans="3:8" ht="15">
      <c r="C174" s="120" t="s">
        <v>35</v>
      </c>
      <c r="D174" s="121"/>
      <c r="E174" s="121"/>
      <c r="F174" s="121"/>
      <c r="G174" s="121"/>
      <c r="H174" s="122"/>
    </row>
    <row r="175" spans="3:8" ht="15">
      <c r="C175" s="34" t="s">
        <v>7</v>
      </c>
      <c r="D175" s="35" t="s">
        <v>0</v>
      </c>
      <c r="E175" s="35" t="s">
        <v>1</v>
      </c>
      <c r="F175" s="35" t="s">
        <v>2</v>
      </c>
      <c r="G175" s="35" t="s">
        <v>3</v>
      </c>
      <c r="H175" s="36" t="s">
        <v>4</v>
      </c>
    </row>
    <row r="176" spans="3:8" ht="15">
      <c r="C176" s="20" t="s">
        <v>11</v>
      </c>
      <c r="D176" s="27">
        <v>107178</v>
      </c>
      <c r="E176" s="27">
        <v>76644</v>
      </c>
      <c r="F176" s="27">
        <v>141238</v>
      </c>
      <c r="G176" s="28">
        <v>122776.85634383274</v>
      </c>
      <c r="H176" s="28">
        <v>202283.14365616714</v>
      </c>
    </row>
    <row r="177" spans="3:8" ht="15">
      <c r="C177" s="20" t="s">
        <v>12</v>
      </c>
      <c r="D177" s="27">
        <v>97940</v>
      </c>
      <c r="E177" s="27">
        <v>73864</v>
      </c>
      <c r="F177" s="27">
        <v>126688</v>
      </c>
      <c r="G177" s="28">
        <v>106947.80487804876</v>
      </c>
      <c r="H177" s="28">
        <v>191544.19512195126</v>
      </c>
    </row>
    <row r="178" spans="3:8" ht="15">
      <c r="C178" s="20" t="s">
        <v>13</v>
      </c>
      <c r="D178" s="27">
        <v>105714</v>
      </c>
      <c r="E178" s="27">
        <v>83954</v>
      </c>
      <c r="F178" s="27">
        <v>143442</v>
      </c>
      <c r="G178" s="28">
        <v>115434.98947368414</v>
      </c>
      <c r="H178" s="28">
        <v>217675.01052631592</v>
      </c>
    </row>
    <row r="179" spans="3:8" ht="15">
      <c r="C179" s="20" t="s">
        <v>14</v>
      </c>
      <c r="D179" s="27">
        <v>102996</v>
      </c>
      <c r="E179" s="27">
        <v>75996</v>
      </c>
      <c r="F179" s="27">
        <v>155220</v>
      </c>
      <c r="G179" s="28">
        <v>122660.46483704969</v>
      </c>
      <c r="H179" s="28">
        <v>211551.5351629503</v>
      </c>
    </row>
    <row r="180" spans="3:8" ht="15">
      <c r="C180" s="20" t="s">
        <v>15</v>
      </c>
      <c r="D180" s="27">
        <v>113532</v>
      </c>
      <c r="E180" s="27">
        <v>80832</v>
      </c>
      <c r="F180" s="27">
        <v>151262</v>
      </c>
      <c r="G180" s="28">
        <v>129286.11354079055</v>
      </c>
      <c r="H180" s="28">
        <v>216339.8864592094</v>
      </c>
    </row>
    <row r="181" spans="3:8" ht="15">
      <c r="C181" s="20" t="s">
        <v>16</v>
      </c>
      <c r="D181" s="27">
        <v>91680</v>
      </c>
      <c r="E181" s="27">
        <v>71076</v>
      </c>
      <c r="F181" s="27">
        <v>118596</v>
      </c>
      <c r="G181" s="28">
        <v>100511.92899408289</v>
      </c>
      <c r="H181" s="28">
        <v>180840.07100591718</v>
      </c>
    </row>
    <row r="182" spans="3:8" ht="15">
      <c r="C182" s="20" t="s">
        <v>17</v>
      </c>
      <c r="D182" s="27">
        <v>109722</v>
      </c>
      <c r="E182" s="27">
        <v>75304</v>
      </c>
      <c r="F182" s="27">
        <v>127788</v>
      </c>
      <c r="G182" s="28">
        <v>119243.19540229882</v>
      </c>
      <c r="H182" s="28">
        <v>193570.8045977011</v>
      </c>
    </row>
    <row r="183" spans="3:8" ht="15">
      <c r="C183" s="20" t="s">
        <v>18</v>
      </c>
      <c r="D183" s="27">
        <v>139470</v>
      </c>
      <c r="E183" s="27">
        <v>101752</v>
      </c>
      <c r="F183" s="27">
        <v>190532</v>
      </c>
      <c r="G183" s="28">
        <v>159305.87832912803</v>
      </c>
      <c r="H183" s="28">
        <v>272448.1216708718</v>
      </c>
    </row>
    <row r="184" spans="3:8" ht="15">
      <c r="C184" s="20" t="s">
        <v>19</v>
      </c>
      <c r="D184" s="27">
        <v>113560</v>
      </c>
      <c r="E184" s="27">
        <v>88706</v>
      </c>
      <c r="F184" s="27">
        <v>153402</v>
      </c>
      <c r="G184" s="28">
        <v>123416.22222222216</v>
      </c>
      <c r="H184" s="28">
        <v>232251.77777777775</v>
      </c>
    </row>
    <row r="185" spans="3:8" ht="15">
      <c r="C185" s="20" t="s">
        <v>20</v>
      </c>
      <c r="D185" s="27">
        <v>116620</v>
      </c>
      <c r="E185" s="27">
        <v>85364</v>
      </c>
      <c r="F185" s="27">
        <v>146418</v>
      </c>
      <c r="G185" s="28">
        <v>127588.55865921779</v>
      </c>
      <c r="H185" s="28">
        <v>220813.441340782</v>
      </c>
    </row>
    <row r="186" spans="3:8" ht="15">
      <c r="C186" s="20" t="s">
        <v>21</v>
      </c>
      <c r="D186" s="27">
        <v>102456</v>
      </c>
      <c r="E186" s="27">
        <v>77066</v>
      </c>
      <c r="F186" s="27">
        <v>140012</v>
      </c>
      <c r="G186" s="28">
        <v>117282.69852071</v>
      </c>
      <c r="H186" s="28">
        <v>202251.30147928986</v>
      </c>
    </row>
    <row r="187" spans="3:8" ht="15.75" thickBot="1">
      <c r="C187" s="38" t="s">
        <v>22</v>
      </c>
      <c r="D187" s="27">
        <v>95558</v>
      </c>
      <c r="E187" s="27">
        <v>73508</v>
      </c>
      <c r="F187" s="27">
        <v>161270</v>
      </c>
      <c r="G187" s="28">
        <v>114635.80463000134</v>
      </c>
      <c r="H187" s="28">
        <v>215700.19536999855</v>
      </c>
    </row>
    <row r="188" spans="4:8" ht="15">
      <c r="D188" s="3">
        <f>+SUM(D176:D187)</f>
        <v>1296426</v>
      </c>
      <c r="E188" s="3">
        <f>+SUM(E176:E187)</f>
        <v>964066</v>
      </c>
      <c r="F188" s="4">
        <f>+SUM(F176:F187)</f>
        <v>1755868</v>
      </c>
      <c r="G188" s="3">
        <f>+SUM(G176:G187)</f>
        <v>1459090.5158310668</v>
      </c>
      <c r="H188" s="4">
        <f>+SUM(H176:H187)</f>
        <v>2557269.4841689323</v>
      </c>
    </row>
    <row r="189" spans="4:8" ht="15">
      <c r="D189" s="1">
        <f>+D188/SUM(D188:F188)</f>
        <v>0.3227863040165722</v>
      </c>
      <c r="E189" s="1">
        <f>+E188/SUM(D188:F188)</f>
        <v>0.24003475784043263</v>
      </c>
      <c r="F189" s="2">
        <f>+F188/SUM(D188:F188)</f>
        <v>0.43717893814299513</v>
      </c>
      <c r="G189" s="1">
        <f>+G188/SUM(G188:H188)</f>
        <v>0.36328678600301445</v>
      </c>
      <c r="H189" s="2">
        <f>+H188/SUM(G188:H188)</f>
        <v>0.6367132139969855</v>
      </c>
    </row>
    <row r="190" spans="4:8" ht="15">
      <c r="D190" s="3"/>
      <c r="E190" s="3"/>
      <c r="F190" s="4">
        <f>+F188+E188+D188</f>
        <v>4016360</v>
      </c>
      <c r="G190" s="3"/>
      <c r="H190" s="4">
        <f>+H188+G188</f>
        <v>4016359.999999999</v>
      </c>
    </row>
    <row r="192" ht="15.75" thickBot="1"/>
    <row r="193" spans="3:8" ht="15">
      <c r="C193" s="120" t="s">
        <v>36</v>
      </c>
      <c r="D193" s="121"/>
      <c r="E193" s="121"/>
      <c r="F193" s="121"/>
      <c r="G193" s="121"/>
      <c r="H193" s="122"/>
    </row>
    <row r="194" spans="3:8" ht="15">
      <c r="C194" s="34" t="s">
        <v>7</v>
      </c>
      <c r="D194" s="35" t="s">
        <v>0</v>
      </c>
      <c r="E194" s="35" t="s">
        <v>1</v>
      </c>
      <c r="F194" s="35" t="s">
        <v>2</v>
      </c>
      <c r="G194" s="35" t="s">
        <v>3</v>
      </c>
      <c r="H194" s="36" t="s">
        <v>4</v>
      </c>
    </row>
    <row r="195" spans="3:8" ht="15">
      <c r="C195" s="20" t="s">
        <v>11</v>
      </c>
      <c r="D195" s="27">
        <v>2422</v>
      </c>
      <c r="E195" s="27">
        <v>1676</v>
      </c>
      <c r="F195" s="27">
        <v>2829</v>
      </c>
      <c r="G195" s="28">
        <v>2754.053135119223</v>
      </c>
      <c r="H195" s="28">
        <v>4172.946864880777</v>
      </c>
    </row>
    <row r="196" spans="3:8" ht="15">
      <c r="C196" s="20" t="s">
        <v>12</v>
      </c>
      <c r="D196" s="27">
        <v>2177</v>
      </c>
      <c r="E196" s="27">
        <v>1710</v>
      </c>
      <c r="F196" s="27">
        <v>2605</v>
      </c>
      <c r="G196" s="28">
        <v>2385.5365853658527</v>
      </c>
      <c r="H196" s="28">
        <v>4106.463414634146</v>
      </c>
    </row>
    <row r="197" spans="3:8" ht="15">
      <c r="C197" s="20" t="s">
        <v>13</v>
      </c>
      <c r="D197" s="27">
        <v>2471</v>
      </c>
      <c r="E197" s="27">
        <v>1936</v>
      </c>
      <c r="F197" s="27">
        <v>3095</v>
      </c>
      <c r="G197" s="28">
        <v>2695.1684210526337</v>
      </c>
      <c r="H197" s="28">
        <v>4806.83157894737</v>
      </c>
    </row>
    <row r="198" spans="3:8" ht="15">
      <c r="C198" s="20" t="s">
        <v>14</v>
      </c>
      <c r="D198" s="27">
        <v>2158</v>
      </c>
      <c r="E198" s="27">
        <v>1590</v>
      </c>
      <c r="F198" s="27">
        <v>3145</v>
      </c>
      <c r="G198" s="28">
        <v>2562.431818181817</v>
      </c>
      <c r="H198" s="28">
        <v>4330.568181818185</v>
      </c>
    </row>
    <row r="199" spans="3:8" ht="15">
      <c r="C199" s="20" t="s">
        <v>15</v>
      </c>
      <c r="D199" s="27">
        <v>2518</v>
      </c>
      <c r="E199" s="27">
        <v>1762</v>
      </c>
      <c r="F199" s="27">
        <v>3280</v>
      </c>
      <c r="G199" s="28">
        <v>2860.7816091954046</v>
      </c>
      <c r="H199" s="28">
        <v>4699.218390804598</v>
      </c>
    </row>
    <row r="200" spans="3:8" ht="15">
      <c r="C200" s="20" t="s">
        <v>16</v>
      </c>
      <c r="D200" s="27">
        <v>1899</v>
      </c>
      <c r="E200" s="27">
        <v>1553</v>
      </c>
      <c r="F200" s="27">
        <v>2666</v>
      </c>
      <c r="G200" s="28">
        <v>2091.976331360946</v>
      </c>
      <c r="H200" s="28">
        <v>4026.0236686390554</v>
      </c>
    </row>
    <row r="201" spans="3:8" ht="15">
      <c r="C201" s="20" t="s">
        <v>17</v>
      </c>
      <c r="D201" s="27">
        <v>2130</v>
      </c>
      <c r="E201" s="27">
        <v>1429</v>
      </c>
      <c r="F201" s="27">
        <v>2411</v>
      </c>
      <c r="G201" s="28">
        <v>2310.6781609195405</v>
      </c>
      <c r="H201" s="28">
        <v>3659.3218390804614</v>
      </c>
    </row>
    <row r="202" spans="3:8" ht="15">
      <c r="C202" s="20" t="s">
        <v>18</v>
      </c>
      <c r="D202" s="27">
        <v>1906</v>
      </c>
      <c r="E202" s="27">
        <v>1316</v>
      </c>
      <c r="F202" s="27">
        <v>2279</v>
      </c>
      <c r="G202" s="28">
        <v>2155.7688533781884</v>
      </c>
      <c r="H202" s="28">
        <v>3345.231146621811</v>
      </c>
    </row>
    <row r="203" spans="3:8" ht="15">
      <c r="C203" s="20" t="s">
        <v>19</v>
      </c>
      <c r="D203" s="27">
        <v>2719</v>
      </c>
      <c r="E203" s="27">
        <v>2005</v>
      </c>
      <c r="F203" s="27">
        <v>3622</v>
      </c>
      <c r="G203" s="28">
        <v>2941.7777777777783</v>
      </c>
      <c r="H203" s="28">
        <v>5404.222222222222</v>
      </c>
    </row>
    <row r="204" spans="3:8" ht="15">
      <c r="C204" s="20" t="s">
        <v>20</v>
      </c>
      <c r="D204" s="27">
        <v>2033</v>
      </c>
      <c r="E204" s="27">
        <v>1413</v>
      </c>
      <c r="F204" s="27">
        <v>2327</v>
      </c>
      <c r="G204" s="28">
        <v>2214.558659217876</v>
      </c>
      <c r="H204" s="28">
        <v>3558.4413407821244</v>
      </c>
    </row>
    <row r="205" spans="3:8" ht="15">
      <c r="C205" s="20" t="s">
        <v>21</v>
      </c>
      <c r="D205" s="27">
        <v>2059</v>
      </c>
      <c r="E205" s="27">
        <v>1431</v>
      </c>
      <c r="F205" s="27">
        <v>2908</v>
      </c>
      <c r="G205" s="28">
        <v>2345.8665680473373</v>
      </c>
      <c r="H205" s="28">
        <v>4052.133431952664</v>
      </c>
    </row>
    <row r="206" spans="3:8" ht="15.75" thickBot="1">
      <c r="C206" s="38" t="s">
        <v>22</v>
      </c>
      <c r="D206" s="27">
        <v>1816</v>
      </c>
      <c r="E206" s="27">
        <v>1321</v>
      </c>
      <c r="F206" s="27">
        <v>3034</v>
      </c>
      <c r="G206" s="28">
        <v>2167.514920380035</v>
      </c>
      <c r="H206" s="28">
        <v>4003.4850796199653</v>
      </c>
    </row>
    <row r="207" spans="4:8" ht="15">
      <c r="D207" s="3">
        <f>+SUM(D195:D206)</f>
        <v>26308</v>
      </c>
      <c r="E207" s="3">
        <f>+SUM(E195:E206)</f>
        <v>19142</v>
      </c>
      <c r="F207" s="4">
        <f>+SUM(F195:F206)</f>
        <v>34201</v>
      </c>
      <c r="G207" s="3">
        <f>+SUM(G195:G206)</f>
        <v>29486.112839996633</v>
      </c>
      <c r="H207" s="4">
        <f>+SUM(H195:H206)</f>
        <v>50164.88716000338</v>
      </c>
    </row>
    <row r="208" spans="4:8" ht="15">
      <c r="D208" s="1">
        <f>+D207/SUM(D207:F207)</f>
        <v>0.33029089402518486</v>
      </c>
      <c r="E208" s="1">
        <f>+E207/SUM(D207:F207)</f>
        <v>0.24032341087996384</v>
      </c>
      <c r="F208" s="2">
        <f>+F207/SUM(D207:F207)</f>
        <v>0.4293856950948513</v>
      </c>
      <c r="G208" s="1">
        <f>+G207/SUM(G207:H207)</f>
        <v>0.37019137035312333</v>
      </c>
      <c r="H208" s="2">
        <f>+H207/SUM(G207:H207)</f>
        <v>0.6298086296468767</v>
      </c>
    </row>
    <row r="209" spans="4:8" ht="15">
      <c r="D209" s="3"/>
      <c r="E209" s="3"/>
      <c r="F209" s="4">
        <f>+F207+E207+D207</f>
        <v>79651</v>
      </c>
      <c r="G209" s="3"/>
      <c r="H209" s="4">
        <f>+H207+G207</f>
        <v>79651.00000000001</v>
      </c>
    </row>
  </sheetData>
  <sheetProtection/>
  <mergeCells count="11">
    <mergeCell ref="C174:H174"/>
    <mergeCell ref="C193:H193"/>
    <mergeCell ref="C23:H23"/>
    <mergeCell ref="C42:H42"/>
    <mergeCell ref="C60:H60"/>
    <mergeCell ref="C79:H79"/>
    <mergeCell ref="C98:H98"/>
    <mergeCell ref="C117:H117"/>
    <mergeCell ref="C4:H4"/>
    <mergeCell ref="C136:H136"/>
    <mergeCell ref="C155:H15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O81"/>
  <sheetViews>
    <sheetView zoomScalePageLayoutView="0" workbookViewId="0" topLeftCell="A43">
      <selection activeCell="C80" sqref="C80"/>
    </sheetView>
  </sheetViews>
  <sheetFormatPr defaultColWidth="9.140625" defaultRowHeight="15"/>
  <cols>
    <col min="2" max="2" width="38.00390625" style="0" bestFit="1" customWidth="1"/>
    <col min="3" max="3" width="16.7109375" style="0" bestFit="1" customWidth="1"/>
  </cols>
  <sheetData>
    <row r="4" spans="2:15" ht="15">
      <c r="B4" s="93" t="s">
        <v>77</v>
      </c>
      <c r="C4" s="93" t="s">
        <v>24</v>
      </c>
      <c r="D4" s="94" t="s">
        <v>11</v>
      </c>
      <c r="E4" s="94" t="s">
        <v>12</v>
      </c>
      <c r="F4" s="94" t="s">
        <v>13</v>
      </c>
      <c r="G4" s="94" t="s">
        <v>14</v>
      </c>
      <c r="H4" s="94" t="s">
        <v>15</v>
      </c>
      <c r="I4" s="94" t="s">
        <v>16</v>
      </c>
      <c r="J4" s="94" t="s">
        <v>17</v>
      </c>
      <c r="K4" s="94" t="s">
        <v>18</v>
      </c>
      <c r="L4" s="94" t="s">
        <v>19</v>
      </c>
      <c r="M4" s="94" t="s">
        <v>20</v>
      </c>
      <c r="N4" s="94" t="s">
        <v>21</v>
      </c>
      <c r="O4" s="94" t="s">
        <v>22</v>
      </c>
    </row>
    <row r="5" spans="2:15" ht="15">
      <c r="B5" s="39" t="s">
        <v>39</v>
      </c>
      <c r="C5" s="44" t="s">
        <v>78</v>
      </c>
      <c r="D5" s="50">
        <v>20</v>
      </c>
      <c r="E5" s="51">
        <v>21</v>
      </c>
      <c r="F5" s="51">
        <v>28</v>
      </c>
      <c r="G5" s="52">
        <v>19</v>
      </c>
      <c r="H5" s="51">
        <v>73</v>
      </c>
      <c r="I5" s="51">
        <v>23</v>
      </c>
      <c r="J5" s="51">
        <v>22</v>
      </c>
      <c r="K5" s="51">
        <v>34</v>
      </c>
      <c r="L5" s="51">
        <v>24</v>
      </c>
      <c r="M5" s="51">
        <v>22</v>
      </c>
      <c r="N5" s="51">
        <v>25</v>
      </c>
      <c r="O5" s="51" t="s">
        <v>116</v>
      </c>
    </row>
    <row r="6" spans="2:15" ht="15">
      <c r="B6" s="39" t="s">
        <v>40</v>
      </c>
      <c r="C6" s="44" t="s">
        <v>79</v>
      </c>
      <c r="D6" s="50">
        <v>663</v>
      </c>
      <c r="E6" s="51">
        <v>639</v>
      </c>
      <c r="F6" s="51">
        <v>551</v>
      </c>
      <c r="G6" s="51">
        <v>338</v>
      </c>
      <c r="H6" s="51">
        <v>326</v>
      </c>
      <c r="I6" s="51">
        <v>330</v>
      </c>
      <c r="J6" s="51">
        <v>393</v>
      </c>
      <c r="K6" s="51">
        <v>418</v>
      </c>
      <c r="L6" s="51">
        <v>355</v>
      </c>
      <c r="M6" s="51">
        <v>370</v>
      </c>
      <c r="N6" s="51">
        <v>369</v>
      </c>
      <c r="O6" s="51"/>
    </row>
    <row r="7" spans="2:15" ht="15">
      <c r="B7" s="39" t="s">
        <v>41</v>
      </c>
      <c r="C7" s="44" t="s">
        <v>80</v>
      </c>
      <c r="D7" s="50">
        <v>957</v>
      </c>
      <c r="E7" s="51">
        <v>973</v>
      </c>
      <c r="F7" s="51">
        <v>1090</v>
      </c>
      <c r="G7" s="51">
        <v>875</v>
      </c>
      <c r="H7" s="51">
        <v>1126</v>
      </c>
      <c r="I7" s="51">
        <v>1157</v>
      </c>
      <c r="J7" s="51">
        <v>1286</v>
      </c>
      <c r="K7" s="51">
        <v>1257</v>
      </c>
      <c r="L7" s="51">
        <v>1030</v>
      </c>
      <c r="M7" s="51">
        <v>1213</v>
      </c>
      <c r="N7" s="51">
        <v>1121</v>
      </c>
      <c r="O7" s="51"/>
    </row>
    <row r="8" spans="2:15" ht="15">
      <c r="B8" s="39" t="s">
        <v>42</v>
      </c>
      <c r="C8" s="44" t="s">
        <v>81</v>
      </c>
      <c r="D8" s="53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/>
    </row>
    <row r="9" spans="2:15" ht="15">
      <c r="B9" s="39" t="s">
        <v>43</v>
      </c>
      <c r="C9" s="44" t="s">
        <v>82</v>
      </c>
      <c r="D9" s="50">
        <v>1</v>
      </c>
      <c r="E9" s="51">
        <v>3</v>
      </c>
      <c r="F9" s="51">
        <v>0</v>
      </c>
      <c r="G9" s="51">
        <v>0</v>
      </c>
      <c r="H9" s="51">
        <v>0</v>
      </c>
      <c r="I9" s="51">
        <v>2</v>
      </c>
      <c r="J9" s="51">
        <v>0</v>
      </c>
      <c r="K9" s="51">
        <v>1</v>
      </c>
      <c r="L9" s="51">
        <v>0</v>
      </c>
      <c r="M9" s="51">
        <v>15</v>
      </c>
      <c r="N9" s="51">
        <v>11</v>
      </c>
      <c r="O9" s="51"/>
    </row>
    <row r="10" spans="2:15" ht="15">
      <c r="B10" s="39" t="s">
        <v>44</v>
      </c>
      <c r="C10" s="44" t="s">
        <v>83</v>
      </c>
      <c r="D10" s="51">
        <v>78</v>
      </c>
      <c r="E10" s="51">
        <v>73</v>
      </c>
      <c r="F10" s="51">
        <v>78</v>
      </c>
      <c r="G10" s="51">
        <v>76</v>
      </c>
      <c r="H10" s="51">
        <v>78</v>
      </c>
      <c r="I10" s="51">
        <v>76</v>
      </c>
      <c r="J10" s="51">
        <v>81</v>
      </c>
      <c r="K10" s="51"/>
      <c r="L10" s="51"/>
      <c r="M10" s="51"/>
      <c r="N10" s="51"/>
      <c r="O10" s="51"/>
    </row>
    <row r="11" spans="2:15" ht="15">
      <c r="B11" s="39" t="s">
        <v>45</v>
      </c>
      <c r="C11" s="44" t="s">
        <v>84</v>
      </c>
      <c r="D11" s="50">
        <v>6</v>
      </c>
      <c r="E11" s="51">
        <v>8</v>
      </c>
      <c r="F11" s="51">
        <v>7</v>
      </c>
      <c r="G11" s="51">
        <v>6</v>
      </c>
      <c r="H11" s="51">
        <v>7</v>
      </c>
      <c r="I11" s="51">
        <v>6</v>
      </c>
      <c r="J11" s="51">
        <v>7</v>
      </c>
      <c r="K11" s="51">
        <v>6</v>
      </c>
      <c r="L11" s="51">
        <v>7</v>
      </c>
      <c r="M11" s="51">
        <v>7</v>
      </c>
      <c r="N11" s="51">
        <v>6</v>
      </c>
      <c r="O11" s="51"/>
    </row>
    <row r="12" spans="2:15" ht="15">
      <c r="B12" s="39" t="s">
        <v>46</v>
      </c>
      <c r="C12" s="44" t="s">
        <v>85</v>
      </c>
      <c r="D12" s="53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/>
    </row>
    <row r="13" spans="2:15" ht="15">
      <c r="B13" s="39" t="s">
        <v>47</v>
      </c>
      <c r="C13" s="44" t="s">
        <v>86</v>
      </c>
      <c r="D13" s="50">
        <v>52</v>
      </c>
      <c r="E13" s="51">
        <v>40</v>
      </c>
      <c r="F13" s="51">
        <v>47</v>
      </c>
      <c r="G13" s="51">
        <v>44</v>
      </c>
      <c r="H13" s="51">
        <v>47</v>
      </c>
      <c r="I13" s="51">
        <v>40</v>
      </c>
      <c r="J13" s="51">
        <v>42</v>
      </c>
      <c r="K13" s="51">
        <v>41</v>
      </c>
      <c r="L13" s="51">
        <v>40</v>
      </c>
      <c r="M13" s="51">
        <v>47</v>
      </c>
      <c r="N13" s="51">
        <v>53</v>
      </c>
      <c r="O13" s="51">
        <v>55</v>
      </c>
    </row>
    <row r="14" spans="2:15" ht="15">
      <c r="B14" s="39" t="s">
        <v>48</v>
      </c>
      <c r="C14" s="44" t="s">
        <v>87</v>
      </c>
      <c r="D14" s="53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/>
    </row>
    <row r="15" spans="2:15" ht="15">
      <c r="B15" s="39" t="s">
        <v>49</v>
      </c>
      <c r="C15" s="44" t="s">
        <v>88</v>
      </c>
      <c r="D15" s="53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/>
    </row>
    <row r="16" spans="2:15" ht="15">
      <c r="B16" s="39" t="s">
        <v>50</v>
      </c>
      <c r="C16" s="44" t="s">
        <v>89</v>
      </c>
      <c r="D16" s="53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/>
    </row>
    <row r="17" spans="2:15" ht="15">
      <c r="B17" s="39" t="s">
        <v>51</v>
      </c>
      <c r="C17" s="44" t="s">
        <v>90</v>
      </c>
      <c r="D17" s="50">
        <v>19</v>
      </c>
      <c r="E17" s="51">
        <v>18</v>
      </c>
      <c r="F17" s="51">
        <v>19</v>
      </c>
      <c r="G17" s="51"/>
      <c r="H17" s="51">
        <v>19</v>
      </c>
      <c r="I17" s="51">
        <v>0</v>
      </c>
      <c r="J17" s="51"/>
      <c r="K17" s="51"/>
      <c r="L17" s="51"/>
      <c r="M17" s="51"/>
      <c r="N17" s="51"/>
      <c r="O17" s="51"/>
    </row>
    <row r="18" spans="2:15" ht="15">
      <c r="B18" s="39" t="s">
        <v>52</v>
      </c>
      <c r="C18" s="44" t="s">
        <v>91</v>
      </c>
      <c r="D18" s="53">
        <v>0</v>
      </c>
      <c r="E18" s="52">
        <v>0</v>
      </c>
      <c r="F18" s="52">
        <v>0</v>
      </c>
      <c r="G18" s="52"/>
      <c r="H18" s="52">
        <v>0</v>
      </c>
      <c r="I18" s="52">
        <v>0</v>
      </c>
      <c r="J18" s="52"/>
      <c r="K18" s="52"/>
      <c r="L18" s="52"/>
      <c r="M18" s="51"/>
      <c r="N18" s="51"/>
      <c r="O18" s="52"/>
    </row>
    <row r="19" spans="2:15" ht="15">
      <c r="B19" s="39" t="s">
        <v>53</v>
      </c>
      <c r="C19" s="44" t="s">
        <v>92</v>
      </c>
      <c r="D19" s="50">
        <v>18</v>
      </c>
      <c r="E19" s="51">
        <v>17</v>
      </c>
      <c r="F19" s="51">
        <v>16</v>
      </c>
      <c r="G19" s="51">
        <v>17</v>
      </c>
      <c r="H19" s="51">
        <v>18</v>
      </c>
      <c r="I19" s="51">
        <v>16</v>
      </c>
      <c r="J19" s="51">
        <v>15</v>
      </c>
      <c r="K19" s="51">
        <v>17</v>
      </c>
      <c r="L19" s="51">
        <v>16</v>
      </c>
      <c r="M19" s="51">
        <v>17</v>
      </c>
      <c r="N19" s="51">
        <v>18</v>
      </c>
      <c r="O19" s="51"/>
    </row>
    <row r="20" spans="2:15" ht="15">
      <c r="B20" s="39" t="s">
        <v>54</v>
      </c>
      <c r="C20" s="44" t="s">
        <v>93</v>
      </c>
      <c r="D20" s="50">
        <v>51</v>
      </c>
      <c r="E20" s="51">
        <v>46</v>
      </c>
      <c r="F20" s="51">
        <v>51</v>
      </c>
      <c r="G20" s="51">
        <v>47</v>
      </c>
      <c r="H20" s="51">
        <v>50</v>
      </c>
      <c r="I20" s="51">
        <v>47</v>
      </c>
      <c r="J20" s="51">
        <v>49</v>
      </c>
      <c r="K20" s="51">
        <v>49</v>
      </c>
      <c r="L20" s="51">
        <v>46</v>
      </c>
      <c r="M20" s="51">
        <v>49</v>
      </c>
      <c r="N20" s="51">
        <v>48</v>
      </c>
      <c r="O20" s="51"/>
    </row>
    <row r="21" spans="2:15" ht="15">
      <c r="B21" s="39" t="s">
        <v>55</v>
      </c>
      <c r="C21" s="44" t="s">
        <v>94</v>
      </c>
      <c r="D21" s="53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/>
    </row>
    <row r="22" spans="2:15" ht="15">
      <c r="B22" s="39" t="s">
        <v>56</v>
      </c>
      <c r="C22" s="44" t="s">
        <v>95</v>
      </c>
      <c r="D22" s="54">
        <v>25</v>
      </c>
      <c r="E22" s="55">
        <v>24</v>
      </c>
      <c r="F22" s="55">
        <v>23</v>
      </c>
      <c r="G22" s="55">
        <v>24</v>
      </c>
      <c r="H22" s="55">
        <v>23</v>
      </c>
      <c r="I22" s="55">
        <v>20</v>
      </c>
      <c r="J22" s="51">
        <v>27</v>
      </c>
      <c r="K22" s="55">
        <v>25</v>
      </c>
      <c r="L22" s="55">
        <v>30</v>
      </c>
      <c r="M22" s="55">
        <v>33</v>
      </c>
      <c r="N22" s="51"/>
      <c r="O22" s="55">
        <v>21</v>
      </c>
    </row>
    <row r="23" spans="2:15" ht="15">
      <c r="B23" s="39" t="s">
        <v>57</v>
      </c>
      <c r="C23" s="44" t="s">
        <v>96</v>
      </c>
      <c r="D23" s="50">
        <v>122</v>
      </c>
      <c r="E23" s="51">
        <v>113</v>
      </c>
      <c r="F23" s="51">
        <v>122</v>
      </c>
      <c r="G23" s="51">
        <v>119</v>
      </c>
      <c r="H23" s="51">
        <v>121</v>
      </c>
      <c r="I23" s="51">
        <v>116</v>
      </c>
      <c r="J23" s="51">
        <v>117</v>
      </c>
      <c r="K23" s="51">
        <v>117</v>
      </c>
      <c r="L23" s="51">
        <v>115</v>
      </c>
      <c r="M23" s="51">
        <v>120</v>
      </c>
      <c r="N23" s="51">
        <v>117</v>
      </c>
      <c r="O23" s="51"/>
    </row>
    <row r="24" spans="2:15" ht="15">
      <c r="B24" s="39" t="s">
        <v>58</v>
      </c>
      <c r="C24" s="44" t="s">
        <v>97</v>
      </c>
      <c r="D24" s="50">
        <v>14</v>
      </c>
      <c r="E24" s="51">
        <v>15</v>
      </c>
      <c r="F24" s="51">
        <v>4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/>
    </row>
    <row r="25" spans="2:15" ht="15">
      <c r="B25" s="39" t="s">
        <v>59</v>
      </c>
      <c r="C25" s="44" t="s">
        <v>98</v>
      </c>
      <c r="D25" s="51"/>
      <c r="E25" s="51"/>
      <c r="F25" s="51"/>
      <c r="G25" s="51"/>
      <c r="H25" s="51">
        <v>99</v>
      </c>
      <c r="I25" s="51">
        <v>0</v>
      </c>
      <c r="J25" s="51"/>
      <c r="K25" s="51"/>
      <c r="L25" s="51"/>
      <c r="M25" s="51"/>
      <c r="N25" s="51"/>
      <c r="O25" s="51"/>
    </row>
    <row r="26" spans="2:15" ht="15">
      <c r="B26" s="39" t="s">
        <v>60</v>
      </c>
      <c r="C26" s="44" t="s">
        <v>99</v>
      </c>
      <c r="D26" s="50">
        <v>39</v>
      </c>
      <c r="E26" s="51">
        <v>28</v>
      </c>
      <c r="F26" s="51">
        <v>43</v>
      </c>
      <c r="G26" s="51">
        <v>5</v>
      </c>
      <c r="H26" s="51">
        <v>5</v>
      </c>
      <c r="I26" s="51">
        <v>157</v>
      </c>
      <c r="J26" s="51">
        <v>292</v>
      </c>
      <c r="K26" s="51">
        <v>247</v>
      </c>
      <c r="L26" s="51">
        <v>1325</v>
      </c>
      <c r="M26" s="51">
        <v>595</v>
      </c>
      <c r="N26" s="51">
        <v>346</v>
      </c>
      <c r="O26" s="51"/>
    </row>
    <row r="27" spans="2:15" ht="15">
      <c r="B27" s="39" t="s">
        <v>61</v>
      </c>
      <c r="C27" s="44" t="s">
        <v>100</v>
      </c>
      <c r="D27" s="53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/>
    </row>
    <row r="28" spans="2:15" ht="15">
      <c r="B28" s="40" t="s">
        <v>62</v>
      </c>
      <c r="C28" s="45" t="s">
        <v>101</v>
      </c>
      <c r="D28" s="56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</row>
    <row r="29" spans="2:15" ht="15">
      <c r="B29" s="39" t="s">
        <v>63</v>
      </c>
      <c r="C29" s="44" t="s">
        <v>102</v>
      </c>
      <c r="D29" s="53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1</v>
      </c>
      <c r="N29" s="52">
        <v>7</v>
      </c>
      <c r="O29" s="52"/>
    </row>
    <row r="30" spans="2:15" ht="15">
      <c r="B30" s="39" t="s">
        <v>64</v>
      </c>
      <c r="C30" s="44" t="s">
        <v>103</v>
      </c>
      <c r="D30" s="50">
        <v>309</v>
      </c>
      <c r="E30" s="51">
        <v>202</v>
      </c>
      <c r="F30" s="51">
        <v>217</v>
      </c>
      <c r="G30" s="51">
        <v>320</v>
      </c>
      <c r="H30" s="51">
        <v>332</v>
      </c>
      <c r="I30" s="51">
        <v>325</v>
      </c>
      <c r="J30" s="51">
        <v>335</v>
      </c>
      <c r="K30" s="51">
        <v>337</v>
      </c>
      <c r="L30" s="51">
        <v>184</v>
      </c>
      <c r="M30" s="51">
        <v>177</v>
      </c>
      <c r="N30" s="51">
        <v>173</v>
      </c>
      <c r="O30" s="51"/>
    </row>
    <row r="31" spans="2:15" ht="15">
      <c r="B31" s="39" t="s">
        <v>65</v>
      </c>
      <c r="C31" s="44" t="s">
        <v>104</v>
      </c>
      <c r="D31" s="53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/>
    </row>
    <row r="32" spans="2:15" ht="15">
      <c r="B32" s="41" t="s">
        <v>66</v>
      </c>
      <c r="C32" s="46" t="s">
        <v>105</v>
      </c>
      <c r="D32" s="58" t="s">
        <v>117</v>
      </c>
      <c r="E32" s="59">
        <v>0</v>
      </c>
      <c r="F32" s="59">
        <v>0</v>
      </c>
      <c r="G32" s="59">
        <v>0</v>
      </c>
      <c r="H32" s="59">
        <v>0</v>
      </c>
      <c r="I32" s="59" t="s">
        <v>117</v>
      </c>
      <c r="J32" s="59" t="s">
        <v>117</v>
      </c>
      <c r="K32" s="59" t="s">
        <v>117</v>
      </c>
      <c r="L32" s="59" t="s">
        <v>117</v>
      </c>
      <c r="M32" s="59" t="s">
        <v>117</v>
      </c>
      <c r="N32" s="59" t="s">
        <v>117</v>
      </c>
      <c r="O32" s="59" t="s">
        <v>116</v>
      </c>
    </row>
    <row r="33" spans="2:15" ht="15">
      <c r="B33" s="39" t="s">
        <v>67</v>
      </c>
      <c r="C33" s="44" t="s">
        <v>106</v>
      </c>
      <c r="D33" s="51">
        <v>17</v>
      </c>
      <c r="E33" s="51">
        <v>16</v>
      </c>
      <c r="F33" s="51">
        <v>17</v>
      </c>
      <c r="G33" s="51">
        <v>17</v>
      </c>
      <c r="H33" s="51">
        <v>15</v>
      </c>
      <c r="I33" s="51">
        <v>17</v>
      </c>
      <c r="J33" s="51">
        <v>17</v>
      </c>
      <c r="K33" s="51">
        <v>17</v>
      </c>
      <c r="L33" s="51">
        <v>23</v>
      </c>
      <c r="M33" s="51">
        <v>15</v>
      </c>
      <c r="N33" s="51">
        <v>15</v>
      </c>
      <c r="O33" s="51"/>
    </row>
    <row r="34" spans="2:15" ht="15">
      <c r="B34" s="42" t="s">
        <v>68</v>
      </c>
      <c r="C34" s="47" t="s">
        <v>107</v>
      </c>
      <c r="D34" s="95">
        <v>20</v>
      </c>
      <c r="E34" s="96">
        <v>20</v>
      </c>
      <c r="F34" s="96">
        <v>20</v>
      </c>
      <c r="G34" s="96">
        <v>20</v>
      </c>
      <c r="H34" s="96">
        <v>30</v>
      </c>
      <c r="I34" s="96">
        <v>30</v>
      </c>
      <c r="J34" s="96">
        <v>110</v>
      </c>
      <c r="K34" s="96">
        <v>110</v>
      </c>
      <c r="L34" s="96">
        <v>19</v>
      </c>
      <c r="M34" s="96">
        <v>20</v>
      </c>
      <c r="N34" s="97">
        <v>20</v>
      </c>
      <c r="O34" s="97">
        <v>20</v>
      </c>
    </row>
    <row r="35" spans="2:15" ht="15">
      <c r="B35" s="39" t="s">
        <v>69</v>
      </c>
      <c r="C35" s="44" t="s">
        <v>108</v>
      </c>
      <c r="D35" s="53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/>
    </row>
    <row r="36" spans="2:15" ht="15">
      <c r="B36" s="39" t="s">
        <v>70</v>
      </c>
      <c r="C36" s="44" t="s">
        <v>109</v>
      </c>
      <c r="D36" s="50">
        <v>20</v>
      </c>
      <c r="E36" s="51">
        <v>19</v>
      </c>
      <c r="F36" s="51">
        <v>21</v>
      </c>
      <c r="G36" s="51">
        <v>20</v>
      </c>
      <c r="H36" s="51">
        <v>19</v>
      </c>
      <c r="I36" s="51">
        <v>19</v>
      </c>
      <c r="J36" s="51">
        <v>20</v>
      </c>
      <c r="K36" s="51">
        <v>19</v>
      </c>
      <c r="L36" s="51">
        <v>18</v>
      </c>
      <c r="M36" s="51">
        <v>19</v>
      </c>
      <c r="N36" s="51">
        <v>19</v>
      </c>
      <c r="O36" s="51"/>
    </row>
    <row r="37" spans="2:15" ht="15">
      <c r="B37" s="39" t="s">
        <v>71</v>
      </c>
      <c r="C37" s="44" t="s">
        <v>110</v>
      </c>
      <c r="D37" s="50">
        <v>30</v>
      </c>
      <c r="E37" s="51">
        <v>28</v>
      </c>
      <c r="F37" s="51">
        <v>31</v>
      </c>
      <c r="G37" s="51">
        <v>28</v>
      </c>
      <c r="H37" s="51">
        <v>31</v>
      </c>
      <c r="I37" s="51">
        <v>29</v>
      </c>
      <c r="J37" s="51">
        <v>29</v>
      </c>
      <c r="K37" s="51">
        <v>29</v>
      </c>
      <c r="L37" s="51">
        <v>29</v>
      </c>
      <c r="M37" s="51">
        <v>29</v>
      </c>
      <c r="N37" s="51">
        <v>28</v>
      </c>
      <c r="O37" s="51"/>
    </row>
    <row r="38" spans="2:15" ht="15">
      <c r="B38" s="40" t="s">
        <v>72</v>
      </c>
      <c r="C38" s="45" t="s">
        <v>111</v>
      </c>
      <c r="D38" s="56">
        <v>981</v>
      </c>
      <c r="E38" s="57">
        <v>984</v>
      </c>
      <c r="F38" s="57">
        <v>14679</v>
      </c>
      <c r="G38" s="57">
        <v>2034</v>
      </c>
      <c r="H38" s="57">
        <v>2227</v>
      </c>
      <c r="I38" s="57">
        <v>19827</v>
      </c>
      <c r="J38" s="57">
        <v>3059</v>
      </c>
      <c r="K38" s="57">
        <v>3076</v>
      </c>
      <c r="L38" s="57">
        <v>28208</v>
      </c>
      <c r="M38" s="57">
        <v>1843</v>
      </c>
      <c r="N38" s="57">
        <v>3325</v>
      </c>
      <c r="O38" s="57"/>
    </row>
    <row r="39" spans="2:15" ht="15">
      <c r="B39" s="39" t="s">
        <v>73</v>
      </c>
      <c r="C39" s="44" t="s">
        <v>112</v>
      </c>
      <c r="D39" s="50">
        <v>7179</v>
      </c>
      <c r="E39" s="51">
        <v>7472</v>
      </c>
      <c r="F39" s="51">
        <v>5481</v>
      </c>
      <c r="G39" s="51">
        <v>4125</v>
      </c>
      <c r="H39" s="51">
        <v>4317</v>
      </c>
      <c r="I39" s="51">
        <v>6134</v>
      </c>
      <c r="J39" s="51">
        <v>8177</v>
      </c>
      <c r="K39" s="51">
        <v>6980</v>
      </c>
      <c r="L39" s="51">
        <v>5331</v>
      </c>
      <c r="M39" s="51">
        <v>5061</v>
      </c>
      <c r="N39" s="51">
        <v>4073</v>
      </c>
      <c r="O39" s="51">
        <v>5443</v>
      </c>
    </row>
    <row r="40" spans="2:15" ht="15">
      <c r="B40" s="39" t="s">
        <v>74</v>
      </c>
      <c r="C40" s="44" t="s">
        <v>113</v>
      </c>
      <c r="D40" s="50">
        <v>1663</v>
      </c>
      <c r="E40" s="51">
        <v>1675</v>
      </c>
      <c r="F40" s="51">
        <v>1434</v>
      </c>
      <c r="G40" s="51">
        <v>985</v>
      </c>
      <c r="H40" s="51">
        <v>1018</v>
      </c>
      <c r="I40" s="51">
        <v>1226</v>
      </c>
      <c r="J40" s="51">
        <v>1652</v>
      </c>
      <c r="K40" s="51">
        <v>1491</v>
      </c>
      <c r="L40" s="51">
        <v>1227</v>
      </c>
      <c r="M40" s="51">
        <v>1196</v>
      </c>
      <c r="N40" s="51">
        <v>1077</v>
      </c>
      <c r="O40" s="51">
        <v>1375</v>
      </c>
    </row>
    <row r="41" spans="2:15" ht="15">
      <c r="B41" s="39" t="s">
        <v>75</v>
      </c>
      <c r="C41" s="48" t="s">
        <v>114</v>
      </c>
      <c r="D41" s="53">
        <v>8778</v>
      </c>
      <c r="E41" s="52">
        <v>8385</v>
      </c>
      <c r="F41" s="52">
        <v>7962</v>
      </c>
      <c r="G41" s="52">
        <v>6619</v>
      </c>
      <c r="H41" s="52">
        <v>6088</v>
      </c>
      <c r="I41" s="52">
        <v>6626</v>
      </c>
      <c r="J41" s="52">
        <v>8733</v>
      </c>
      <c r="K41" s="52">
        <v>7798</v>
      </c>
      <c r="L41" s="52">
        <v>7657</v>
      </c>
      <c r="M41" s="52">
        <v>7816</v>
      </c>
      <c r="N41" s="52">
        <v>6112</v>
      </c>
      <c r="O41" s="52">
        <v>7283</v>
      </c>
    </row>
    <row r="42" spans="2:15" ht="15">
      <c r="B42" s="43" t="s">
        <v>76</v>
      </c>
      <c r="C42" s="49" t="s">
        <v>115</v>
      </c>
      <c r="D42" s="60" t="s">
        <v>117</v>
      </c>
      <c r="E42" s="61" t="s">
        <v>117</v>
      </c>
      <c r="F42" s="61" t="s">
        <v>117</v>
      </c>
      <c r="G42" s="61" t="s">
        <v>117</v>
      </c>
      <c r="H42" s="61" t="s">
        <v>117</v>
      </c>
      <c r="I42" s="61" t="s">
        <v>117</v>
      </c>
      <c r="J42" s="61" t="s">
        <v>117</v>
      </c>
      <c r="K42" s="61" t="s">
        <v>117</v>
      </c>
      <c r="L42" s="61" t="s">
        <v>117</v>
      </c>
      <c r="M42" s="61" t="s">
        <v>117</v>
      </c>
      <c r="N42" s="61" t="s">
        <v>117</v>
      </c>
      <c r="O42" s="61" t="s">
        <v>116</v>
      </c>
    </row>
    <row r="43" spans="2:15" ht="15">
      <c r="B43" s="82"/>
      <c r="C43" s="87"/>
      <c r="D43" s="62" t="s">
        <v>117</v>
      </c>
      <c r="E43" s="63" t="s">
        <v>117</v>
      </c>
      <c r="F43" s="63" t="s">
        <v>117</v>
      </c>
      <c r="G43" s="63" t="s">
        <v>117</v>
      </c>
      <c r="H43" s="63" t="s">
        <v>117</v>
      </c>
      <c r="I43" s="63" t="s">
        <v>117</v>
      </c>
      <c r="J43" s="63" t="s">
        <v>117</v>
      </c>
      <c r="K43" s="63" t="s">
        <v>117</v>
      </c>
      <c r="L43" s="63" t="s">
        <v>117</v>
      </c>
      <c r="M43" s="63" t="s">
        <v>117</v>
      </c>
      <c r="N43" s="63"/>
      <c r="O43" s="63"/>
    </row>
    <row r="44" spans="2:15" ht="15">
      <c r="B44" s="39" t="s">
        <v>118</v>
      </c>
      <c r="C44" s="44" t="s">
        <v>148</v>
      </c>
      <c r="D44" s="50">
        <v>26</v>
      </c>
      <c r="E44" s="51">
        <v>25</v>
      </c>
      <c r="F44" s="51">
        <v>24</v>
      </c>
      <c r="G44" s="51">
        <v>24</v>
      </c>
      <c r="H44" s="51">
        <v>26</v>
      </c>
      <c r="I44" s="51">
        <v>25</v>
      </c>
      <c r="J44" s="51">
        <v>29</v>
      </c>
      <c r="K44" s="51">
        <v>30</v>
      </c>
      <c r="L44" s="51">
        <v>25</v>
      </c>
      <c r="M44" s="51">
        <v>26</v>
      </c>
      <c r="N44" s="51">
        <v>25</v>
      </c>
      <c r="O44" s="51"/>
    </row>
    <row r="45" spans="2:15" ht="15">
      <c r="B45" s="39" t="s">
        <v>119</v>
      </c>
      <c r="C45" s="44" t="s">
        <v>149</v>
      </c>
      <c r="D45" s="50" t="s">
        <v>117</v>
      </c>
      <c r="E45" s="51">
        <v>0</v>
      </c>
      <c r="F45" s="51">
        <v>0</v>
      </c>
      <c r="G45" s="51">
        <v>1</v>
      </c>
      <c r="H45" s="51">
        <v>1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133</v>
      </c>
    </row>
    <row r="46" spans="2:15" ht="15">
      <c r="B46" s="83"/>
      <c r="C46" s="88"/>
      <c r="D46" s="62" t="s">
        <v>117</v>
      </c>
      <c r="E46" s="63" t="s">
        <v>117</v>
      </c>
      <c r="F46" s="63" t="s">
        <v>117</v>
      </c>
      <c r="G46" s="63" t="s">
        <v>117</v>
      </c>
      <c r="H46" s="63" t="s">
        <v>117</v>
      </c>
      <c r="I46" s="63" t="s">
        <v>117</v>
      </c>
      <c r="J46" s="63" t="s">
        <v>117</v>
      </c>
      <c r="K46" s="63" t="s">
        <v>117</v>
      </c>
      <c r="L46" s="63" t="s">
        <v>117</v>
      </c>
      <c r="M46" s="63" t="s">
        <v>117</v>
      </c>
      <c r="N46" s="63"/>
      <c r="O46" s="63"/>
    </row>
    <row r="47" spans="2:15" ht="15">
      <c r="B47" s="39" t="s">
        <v>120</v>
      </c>
      <c r="C47" s="44" t="s">
        <v>150</v>
      </c>
      <c r="D47" s="51">
        <v>6</v>
      </c>
      <c r="E47" s="51">
        <v>6</v>
      </c>
      <c r="F47" s="51">
        <v>6</v>
      </c>
      <c r="G47" s="51">
        <v>6</v>
      </c>
      <c r="H47" s="51">
        <v>12</v>
      </c>
      <c r="I47" s="51"/>
      <c r="J47" s="51"/>
      <c r="K47" s="51"/>
      <c r="L47" s="51"/>
      <c r="M47" s="51"/>
      <c r="N47" s="51"/>
      <c r="O47" s="51"/>
    </row>
    <row r="48" spans="2:15" ht="15">
      <c r="B48" s="39" t="s">
        <v>121</v>
      </c>
      <c r="C48" s="44" t="s">
        <v>151</v>
      </c>
      <c r="D48" s="50">
        <v>29</v>
      </c>
      <c r="E48" s="51">
        <v>28</v>
      </c>
      <c r="F48" s="51">
        <v>29</v>
      </c>
      <c r="G48" s="51">
        <v>13</v>
      </c>
      <c r="H48" s="51">
        <v>13</v>
      </c>
      <c r="I48" s="51">
        <v>13</v>
      </c>
      <c r="J48" s="51">
        <v>14</v>
      </c>
      <c r="K48" s="51">
        <v>13</v>
      </c>
      <c r="L48" s="51">
        <v>13</v>
      </c>
      <c r="M48" s="51">
        <v>14</v>
      </c>
      <c r="N48" s="51">
        <v>14</v>
      </c>
      <c r="O48" s="51"/>
    </row>
    <row r="49" spans="2:15" ht="15">
      <c r="B49" s="39" t="s">
        <v>122</v>
      </c>
      <c r="C49" s="44" t="s">
        <v>152</v>
      </c>
      <c r="D49" s="50">
        <v>16</v>
      </c>
      <c r="E49" s="51">
        <v>16</v>
      </c>
      <c r="F49" s="51">
        <v>16</v>
      </c>
      <c r="G49" s="51">
        <v>15</v>
      </c>
      <c r="H49" s="51">
        <v>17</v>
      </c>
      <c r="I49" s="51">
        <v>16</v>
      </c>
      <c r="J49" s="51">
        <v>14</v>
      </c>
      <c r="K49" s="51">
        <v>17</v>
      </c>
      <c r="L49" s="51">
        <v>16</v>
      </c>
      <c r="M49" s="51">
        <v>18</v>
      </c>
      <c r="N49" s="51">
        <v>16</v>
      </c>
      <c r="O49" s="51"/>
    </row>
    <row r="50" spans="2:15" ht="15">
      <c r="B50" s="84" t="s">
        <v>123</v>
      </c>
      <c r="C50" s="89" t="s">
        <v>153</v>
      </c>
      <c r="D50" s="64" t="s">
        <v>117</v>
      </c>
      <c r="E50" s="65">
        <v>0</v>
      </c>
      <c r="F50" s="65">
        <v>0</v>
      </c>
      <c r="G50" s="65">
        <v>0</v>
      </c>
      <c r="H50" s="65">
        <v>0</v>
      </c>
      <c r="I50" s="65" t="s">
        <v>117</v>
      </c>
      <c r="J50" s="65" t="s">
        <v>117</v>
      </c>
      <c r="K50" s="65" t="s">
        <v>117</v>
      </c>
      <c r="L50" s="65" t="s">
        <v>117</v>
      </c>
      <c r="M50" s="65" t="s">
        <v>117</v>
      </c>
      <c r="N50" s="65" t="s">
        <v>117</v>
      </c>
      <c r="O50" s="65" t="s">
        <v>116</v>
      </c>
    </row>
    <row r="51" spans="2:15" ht="15">
      <c r="B51" s="39" t="s">
        <v>124</v>
      </c>
      <c r="C51" s="44" t="s">
        <v>154</v>
      </c>
      <c r="D51" s="50">
        <v>41</v>
      </c>
      <c r="E51" s="51">
        <v>38</v>
      </c>
      <c r="F51" s="51">
        <v>40</v>
      </c>
      <c r="G51" s="51">
        <v>94</v>
      </c>
      <c r="H51" s="51">
        <v>47</v>
      </c>
      <c r="I51" s="51">
        <v>40</v>
      </c>
      <c r="J51" s="51">
        <v>40</v>
      </c>
      <c r="K51" s="51">
        <v>40</v>
      </c>
      <c r="L51" s="51">
        <v>39</v>
      </c>
      <c r="M51" s="51">
        <v>41</v>
      </c>
      <c r="N51" s="51">
        <v>39</v>
      </c>
      <c r="O51" s="51" t="s">
        <v>116</v>
      </c>
    </row>
    <row r="52" spans="2:15" ht="15">
      <c r="B52" s="39" t="s">
        <v>125</v>
      </c>
      <c r="C52" s="44" t="s">
        <v>155</v>
      </c>
      <c r="D52" s="50">
        <v>36</v>
      </c>
      <c r="E52" s="51">
        <v>36</v>
      </c>
      <c r="F52" s="51">
        <v>35</v>
      </c>
      <c r="G52" s="51">
        <v>37</v>
      </c>
      <c r="H52" s="51">
        <v>35</v>
      </c>
      <c r="I52" s="51">
        <v>34</v>
      </c>
      <c r="J52" s="51">
        <v>38</v>
      </c>
      <c r="K52" s="51">
        <v>37</v>
      </c>
      <c r="L52" s="51">
        <v>37</v>
      </c>
      <c r="M52" s="51">
        <v>38</v>
      </c>
      <c r="N52" s="51">
        <v>37</v>
      </c>
      <c r="O52" s="51" t="s">
        <v>116</v>
      </c>
    </row>
    <row r="53" spans="2:15" ht="15">
      <c r="B53" s="39" t="s">
        <v>126</v>
      </c>
      <c r="C53" s="44" t="s">
        <v>156</v>
      </c>
      <c r="D53" s="53">
        <v>22</v>
      </c>
      <c r="E53" s="52">
        <v>22</v>
      </c>
      <c r="F53" s="52">
        <v>23</v>
      </c>
      <c r="G53" s="52">
        <v>21</v>
      </c>
      <c r="H53" s="52">
        <v>24</v>
      </c>
      <c r="I53" s="52">
        <v>22</v>
      </c>
      <c r="J53" s="52">
        <v>19</v>
      </c>
      <c r="K53" s="52">
        <v>23</v>
      </c>
      <c r="L53" s="52">
        <v>20</v>
      </c>
      <c r="M53" s="52">
        <v>21</v>
      </c>
      <c r="N53" s="52">
        <v>25</v>
      </c>
      <c r="O53" s="52"/>
    </row>
    <row r="54" spans="2:15" ht="15">
      <c r="B54" s="42" t="s">
        <v>127</v>
      </c>
      <c r="C54" s="47" t="s">
        <v>157</v>
      </c>
      <c r="D54" s="56">
        <v>6</v>
      </c>
      <c r="E54" s="57">
        <v>6</v>
      </c>
      <c r="F54" s="57">
        <v>0</v>
      </c>
      <c r="G54" s="57">
        <v>0</v>
      </c>
      <c r="H54" s="57">
        <v>0</v>
      </c>
      <c r="I54" s="57">
        <v>0</v>
      </c>
      <c r="J54" s="57">
        <v>14</v>
      </c>
      <c r="K54" s="57">
        <v>3</v>
      </c>
      <c r="L54" s="57">
        <v>4</v>
      </c>
      <c r="M54" s="57">
        <v>3</v>
      </c>
      <c r="N54" s="57">
        <v>6</v>
      </c>
      <c r="O54" s="57"/>
    </row>
    <row r="55" spans="2:15" ht="15">
      <c r="B55" s="39" t="s">
        <v>128</v>
      </c>
      <c r="C55" s="44" t="s">
        <v>158</v>
      </c>
      <c r="D55" s="50">
        <v>34</v>
      </c>
      <c r="E55" s="51">
        <v>30</v>
      </c>
      <c r="F55" s="51">
        <v>32</v>
      </c>
      <c r="G55" s="51">
        <v>32</v>
      </c>
      <c r="H55" s="51">
        <v>32</v>
      </c>
      <c r="I55" s="51">
        <v>31</v>
      </c>
      <c r="J55" s="51">
        <v>33</v>
      </c>
      <c r="K55" s="51">
        <v>34</v>
      </c>
      <c r="L55" s="51">
        <v>33</v>
      </c>
      <c r="M55" s="51">
        <v>35</v>
      </c>
      <c r="N55" s="51">
        <v>36</v>
      </c>
      <c r="O55" s="51"/>
    </row>
    <row r="56" spans="2:15" ht="15">
      <c r="B56" s="39" t="s">
        <v>129</v>
      </c>
      <c r="C56" s="44" t="s">
        <v>159</v>
      </c>
      <c r="D56" s="50">
        <v>40</v>
      </c>
      <c r="E56" s="51">
        <v>38</v>
      </c>
      <c r="F56" s="51">
        <v>38</v>
      </c>
      <c r="G56" s="51">
        <v>37</v>
      </c>
      <c r="H56" s="51">
        <v>38</v>
      </c>
      <c r="I56" s="51">
        <v>37</v>
      </c>
      <c r="J56" s="51">
        <v>37</v>
      </c>
      <c r="K56" s="51">
        <v>38</v>
      </c>
      <c r="L56" s="51">
        <v>36</v>
      </c>
      <c r="M56" s="51">
        <v>36</v>
      </c>
      <c r="N56" s="51">
        <v>36</v>
      </c>
      <c r="O56" s="51">
        <v>36</v>
      </c>
    </row>
    <row r="57" spans="2:15" ht="15">
      <c r="B57" s="39" t="s">
        <v>130</v>
      </c>
      <c r="C57" s="44" t="s">
        <v>160</v>
      </c>
      <c r="D57" s="50">
        <v>22</v>
      </c>
      <c r="E57" s="51">
        <v>22</v>
      </c>
      <c r="F57" s="51">
        <v>23</v>
      </c>
      <c r="G57" s="51">
        <v>21</v>
      </c>
      <c r="H57" s="51">
        <v>8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/>
    </row>
    <row r="58" spans="2:15" ht="15">
      <c r="B58" s="39" t="s">
        <v>131</v>
      </c>
      <c r="C58" s="44" t="s">
        <v>161</v>
      </c>
      <c r="D58" s="50">
        <v>44</v>
      </c>
      <c r="E58" s="51">
        <v>41</v>
      </c>
      <c r="F58" s="51">
        <v>44</v>
      </c>
      <c r="G58" s="51">
        <v>42</v>
      </c>
      <c r="H58" s="51">
        <v>42</v>
      </c>
      <c r="I58" s="51">
        <v>41</v>
      </c>
      <c r="J58" s="51">
        <v>43</v>
      </c>
      <c r="K58" s="51">
        <v>43</v>
      </c>
      <c r="L58" s="51">
        <v>43</v>
      </c>
      <c r="M58" s="51">
        <v>46</v>
      </c>
      <c r="N58" s="51">
        <v>52</v>
      </c>
      <c r="O58" s="51"/>
    </row>
    <row r="59" spans="2:15" ht="15">
      <c r="B59" s="39" t="s">
        <v>132</v>
      </c>
      <c r="C59" s="44" t="s">
        <v>162</v>
      </c>
      <c r="D59" s="50">
        <v>25</v>
      </c>
      <c r="E59" s="51">
        <v>24</v>
      </c>
      <c r="F59" s="51">
        <v>24</v>
      </c>
      <c r="G59" s="51">
        <v>25</v>
      </c>
      <c r="H59" s="51">
        <v>24</v>
      </c>
      <c r="I59" s="51">
        <v>24</v>
      </c>
      <c r="J59" s="51">
        <v>23</v>
      </c>
      <c r="K59" s="51">
        <v>24</v>
      </c>
      <c r="L59" s="51">
        <v>24</v>
      </c>
      <c r="M59" s="51">
        <v>24</v>
      </c>
      <c r="N59" s="51">
        <v>24</v>
      </c>
      <c r="O59" s="51"/>
    </row>
    <row r="60" spans="2:15" ht="15">
      <c r="B60" s="82"/>
      <c r="C60" s="90"/>
      <c r="D60" s="62" t="s">
        <v>117</v>
      </c>
      <c r="E60" s="63" t="s">
        <v>117</v>
      </c>
      <c r="F60" s="63" t="s">
        <v>117</v>
      </c>
      <c r="G60" s="63" t="s">
        <v>117</v>
      </c>
      <c r="H60" s="63" t="s">
        <v>117</v>
      </c>
      <c r="I60" s="63" t="s">
        <v>117</v>
      </c>
      <c r="J60" s="63"/>
      <c r="K60" s="63" t="s">
        <v>117</v>
      </c>
      <c r="L60" s="63" t="s">
        <v>117</v>
      </c>
      <c r="M60" s="63" t="s">
        <v>117</v>
      </c>
      <c r="N60" s="63"/>
      <c r="O60" s="63"/>
    </row>
    <row r="61" spans="2:15" ht="15">
      <c r="B61" s="39" t="s">
        <v>133</v>
      </c>
      <c r="C61" s="44" t="s">
        <v>163</v>
      </c>
      <c r="D61" s="53" t="s">
        <v>117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</row>
    <row r="62" spans="2:15" ht="15">
      <c r="B62" s="39" t="s">
        <v>134</v>
      </c>
      <c r="C62" s="44" t="s">
        <v>164</v>
      </c>
      <c r="D62" s="53">
        <v>226</v>
      </c>
      <c r="E62" s="52">
        <v>213</v>
      </c>
      <c r="F62" s="52">
        <v>230</v>
      </c>
      <c r="G62" s="52">
        <v>224</v>
      </c>
      <c r="H62" s="52">
        <v>232</v>
      </c>
      <c r="I62" s="51">
        <v>238</v>
      </c>
      <c r="J62" s="52">
        <v>247</v>
      </c>
      <c r="K62" s="52">
        <v>249</v>
      </c>
      <c r="L62" s="52">
        <v>237</v>
      </c>
      <c r="M62" s="52">
        <v>243</v>
      </c>
      <c r="N62" s="52">
        <v>234</v>
      </c>
      <c r="O62" s="52">
        <v>244</v>
      </c>
    </row>
    <row r="63" spans="2:15" ht="15">
      <c r="B63" s="39" t="s">
        <v>135</v>
      </c>
      <c r="C63" s="44" t="s">
        <v>165</v>
      </c>
      <c r="D63" s="50">
        <v>22</v>
      </c>
      <c r="E63" s="51">
        <v>25</v>
      </c>
      <c r="F63" s="51">
        <v>25</v>
      </c>
      <c r="G63" s="51">
        <v>24</v>
      </c>
      <c r="H63" s="51">
        <v>23</v>
      </c>
      <c r="I63" s="51">
        <v>22</v>
      </c>
      <c r="J63" s="51">
        <v>22</v>
      </c>
      <c r="K63" s="51">
        <v>23</v>
      </c>
      <c r="L63" s="51">
        <v>24</v>
      </c>
      <c r="M63" s="51">
        <v>24</v>
      </c>
      <c r="N63" s="51">
        <v>22</v>
      </c>
      <c r="O63" s="51">
        <v>25</v>
      </c>
    </row>
    <row r="64" spans="2:15" ht="15">
      <c r="B64" s="39" t="s">
        <v>136</v>
      </c>
      <c r="C64" s="44" t="s">
        <v>166</v>
      </c>
      <c r="D64" s="50">
        <v>30</v>
      </c>
      <c r="E64" s="51">
        <v>27</v>
      </c>
      <c r="F64" s="51">
        <v>30</v>
      </c>
      <c r="G64" s="51">
        <v>28</v>
      </c>
      <c r="H64" s="51">
        <v>29</v>
      </c>
      <c r="I64" s="51">
        <v>28</v>
      </c>
      <c r="J64" s="51">
        <v>29</v>
      </c>
      <c r="K64" s="51">
        <v>29</v>
      </c>
      <c r="L64" s="51">
        <v>28</v>
      </c>
      <c r="M64" s="51">
        <v>28</v>
      </c>
      <c r="N64" s="51">
        <v>28</v>
      </c>
      <c r="O64" s="51"/>
    </row>
    <row r="65" spans="2:15" ht="15">
      <c r="B65" s="39" t="s">
        <v>137</v>
      </c>
      <c r="C65" s="44" t="s">
        <v>167</v>
      </c>
      <c r="D65" s="50">
        <v>14</v>
      </c>
      <c r="E65" s="51">
        <v>14</v>
      </c>
      <c r="F65" s="51">
        <v>14</v>
      </c>
      <c r="G65" s="51">
        <v>17</v>
      </c>
      <c r="H65" s="51">
        <v>14</v>
      </c>
      <c r="I65" s="51">
        <v>14</v>
      </c>
      <c r="J65" s="51">
        <v>14</v>
      </c>
      <c r="K65" s="51">
        <v>15</v>
      </c>
      <c r="L65" s="51">
        <v>13</v>
      </c>
      <c r="M65" s="51">
        <v>15</v>
      </c>
      <c r="N65" s="51">
        <v>14</v>
      </c>
      <c r="O65" s="51"/>
    </row>
    <row r="66" spans="2:15" ht="15">
      <c r="B66" s="39" t="s">
        <v>138</v>
      </c>
      <c r="C66" s="44" t="s">
        <v>168</v>
      </c>
      <c r="D66" s="50">
        <v>21</v>
      </c>
      <c r="E66" s="51">
        <v>17</v>
      </c>
      <c r="F66" s="51">
        <v>19</v>
      </c>
      <c r="G66" s="51">
        <v>18</v>
      </c>
      <c r="H66" s="51">
        <v>18</v>
      </c>
      <c r="I66" s="51">
        <v>17</v>
      </c>
      <c r="J66" s="51">
        <v>18</v>
      </c>
      <c r="K66" s="51">
        <v>16</v>
      </c>
      <c r="L66" s="51">
        <v>17</v>
      </c>
      <c r="M66" s="51">
        <v>20</v>
      </c>
      <c r="N66" s="51">
        <v>17</v>
      </c>
      <c r="O66" s="51"/>
    </row>
    <row r="67" spans="2:15" ht="15">
      <c r="B67" s="39" t="s">
        <v>139</v>
      </c>
      <c r="C67" s="44" t="s">
        <v>169</v>
      </c>
      <c r="D67" s="53">
        <v>15</v>
      </c>
      <c r="E67" s="52">
        <v>13</v>
      </c>
      <c r="F67" s="52">
        <v>15</v>
      </c>
      <c r="G67" s="52">
        <v>16</v>
      </c>
      <c r="H67" s="52">
        <v>14</v>
      </c>
      <c r="I67" s="52">
        <v>14</v>
      </c>
      <c r="J67" s="52">
        <v>14</v>
      </c>
      <c r="K67" s="52">
        <v>13</v>
      </c>
      <c r="L67" s="52">
        <v>15</v>
      </c>
      <c r="M67" s="52">
        <v>15</v>
      </c>
      <c r="N67" s="52">
        <v>14</v>
      </c>
      <c r="O67" s="52"/>
    </row>
    <row r="68" spans="2:15" ht="15">
      <c r="B68" s="84" t="s">
        <v>140</v>
      </c>
      <c r="C68" s="89" t="s">
        <v>170</v>
      </c>
      <c r="D68" s="64">
        <v>0</v>
      </c>
      <c r="E68" s="65">
        <v>0</v>
      </c>
      <c r="F68" s="65">
        <v>0</v>
      </c>
      <c r="G68" s="65">
        <v>0</v>
      </c>
      <c r="H68" s="65">
        <v>0</v>
      </c>
      <c r="I68" s="65" t="s">
        <v>117</v>
      </c>
      <c r="J68" s="65" t="s">
        <v>117</v>
      </c>
      <c r="K68" s="65" t="s">
        <v>117</v>
      </c>
      <c r="L68" s="65" t="s">
        <v>117</v>
      </c>
      <c r="M68" s="65" t="s">
        <v>117</v>
      </c>
      <c r="N68" s="65" t="s">
        <v>117</v>
      </c>
      <c r="O68" s="65" t="s">
        <v>116</v>
      </c>
    </row>
    <row r="69" spans="2:15" ht="15">
      <c r="B69" s="82"/>
      <c r="C69" s="90"/>
      <c r="D69" s="62" t="s">
        <v>117</v>
      </c>
      <c r="E69" s="63" t="s">
        <v>117</v>
      </c>
      <c r="F69" s="63" t="s">
        <v>117</v>
      </c>
      <c r="G69" s="63" t="s">
        <v>117</v>
      </c>
      <c r="H69" s="63" t="s">
        <v>117</v>
      </c>
      <c r="I69" s="63" t="s">
        <v>117</v>
      </c>
      <c r="J69" s="63" t="s">
        <v>117</v>
      </c>
      <c r="K69" s="63" t="s">
        <v>117</v>
      </c>
      <c r="L69" s="63" t="s">
        <v>117</v>
      </c>
      <c r="M69" s="63" t="s">
        <v>117</v>
      </c>
      <c r="N69" s="63"/>
      <c r="O69" s="63"/>
    </row>
    <row r="70" spans="2:15" ht="15">
      <c r="B70" s="39" t="s">
        <v>141</v>
      </c>
      <c r="C70" s="44" t="s">
        <v>171</v>
      </c>
      <c r="D70" s="50">
        <v>513</v>
      </c>
      <c r="E70" s="66">
        <v>670</v>
      </c>
      <c r="F70" s="66">
        <v>348</v>
      </c>
      <c r="G70" s="66">
        <v>319</v>
      </c>
      <c r="H70" s="66">
        <v>241</v>
      </c>
      <c r="I70" s="66">
        <v>232</v>
      </c>
      <c r="J70" s="66">
        <v>246</v>
      </c>
      <c r="K70" s="66">
        <v>279</v>
      </c>
      <c r="L70" s="66">
        <v>265</v>
      </c>
      <c r="M70" s="66">
        <v>1048</v>
      </c>
      <c r="N70" s="66">
        <v>1407</v>
      </c>
      <c r="O70" s="66">
        <v>1444</v>
      </c>
    </row>
    <row r="71" spans="2:15" ht="15">
      <c r="B71" s="39" t="s">
        <v>142</v>
      </c>
      <c r="C71" s="44" t="s">
        <v>172</v>
      </c>
      <c r="D71" s="50">
        <v>9</v>
      </c>
      <c r="E71" s="66">
        <v>12</v>
      </c>
      <c r="F71" s="66">
        <v>11</v>
      </c>
      <c r="G71" s="66">
        <v>12</v>
      </c>
      <c r="H71" s="66">
        <v>13</v>
      </c>
      <c r="I71" s="66">
        <v>13</v>
      </c>
      <c r="J71" s="66">
        <v>13</v>
      </c>
      <c r="K71" s="66">
        <v>10</v>
      </c>
      <c r="L71" s="66">
        <v>11</v>
      </c>
      <c r="M71" s="66">
        <v>11</v>
      </c>
      <c r="N71" s="66">
        <v>12</v>
      </c>
      <c r="O71" s="66"/>
    </row>
    <row r="72" spans="2:15" ht="15">
      <c r="B72" s="85"/>
      <c r="C72" s="91"/>
      <c r="D72" s="62"/>
      <c r="E72" s="67"/>
      <c r="F72" s="67"/>
      <c r="G72" s="67"/>
      <c r="H72" s="67"/>
      <c r="I72" s="67"/>
      <c r="J72" s="67"/>
      <c r="K72" s="67"/>
      <c r="L72" s="67" t="s">
        <v>117</v>
      </c>
      <c r="M72" s="67"/>
      <c r="N72" s="67"/>
      <c r="O72" s="67"/>
    </row>
    <row r="73" spans="2:15" ht="15">
      <c r="B73" s="84" t="s">
        <v>143</v>
      </c>
      <c r="C73" s="89" t="s">
        <v>173</v>
      </c>
      <c r="D73" s="64"/>
      <c r="E73" s="68">
        <v>0</v>
      </c>
      <c r="F73" s="68">
        <v>0</v>
      </c>
      <c r="G73" s="68">
        <v>0</v>
      </c>
      <c r="H73" s="68">
        <v>0</v>
      </c>
      <c r="I73" s="68" t="s">
        <v>117</v>
      </c>
      <c r="J73" s="68" t="s">
        <v>117</v>
      </c>
      <c r="K73" s="68" t="s">
        <v>117</v>
      </c>
      <c r="L73" s="68" t="s">
        <v>117</v>
      </c>
      <c r="M73" s="68" t="s">
        <v>117</v>
      </c>
      <c r="N73" s="68" t="s">
        <v>117</v>
      </c>
      <c r="O73" s="68" t="s">
        <v>116</v>
      </c>
    </row>
    <row r="74" spans="2:15" ht="15">
      <c r="B74" s="39" t="s">
        <v>144</v>
      </c>
      <c r="C74" s="44" t="s">
        <v>174</v>
      </c>
      <c r="D74" s="51" t="s">
        <v>117</v>
      </c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66"/>
    </row>
    <row r="75" spans="2:15" ht="15">
      <c r="B75" s="85"/>
      <c r="C75" s="91"/>
      <c r="D75" s="62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 ht="15">
      <c r="B76" s="39" t="s">
        <v>145</v>
      </c>
      <c r="C76" s="44" t="s">
        <v>175</v>
      </c>
      <c r="D76" s="50">
        <v>25</v>
      </c>
      <c r="E76" s="66">
        <v>21</v>
      </c>
      <c r="F76" s="66">
        <v>24</v>
      </c>
      <c r="G76" s="66">
        <v>22</v>
      </c>
      <c r="H76" s="66">
        <v>24</v>
      </c>
      <c r="I76" s="66">
        <v>21</v>
      </c>
      <c r="J76" s="66">
        <v>23</v>
      </c>
      <c r="K76" s="66">
        <v>22</v>
      </c>
      <c r="L76" s="66">
        <v>22</v>
      </c>
      <c r="M76" s="66">
        <v>20</v>
      </c>
      <c r="N76" s="66">
        <v>19</v>
      </c>
      <c r="O76" s="66">
        <v>20</v>
      </c>
    </row>
    <row r="77" spans="2:15" ht="15">
      <c r="B77" s="83"/>
      <c r="C77" s="90"/>
      <c r="D77" s="69"/>
      <c r="E77" s="70" t="s">
        <v>117</v>
      </c>
      <c r="F77" s="70"/>
      <c r="G77" s="70" t="s">
        <v>117</v>
      </c>
      <c r="H77" s="70" t="s">
        <v>117</v>
      </c>
      <c r="I77" s="70" t="s">
        <v>117</v>
      </c>
      <c r="J77" s="70"/>
      <c r="K77" s="70" t="s">
        <v>117</v>
      </c>
      <c r="L77" s="63"/>
      <c r="M77" s="63" t="s">
        <v>117</v>
      </c>
      <c r="N77" s="63"/>
      <c r="O77" s="63"/>
    </row>
    <row r="78" spans="2:15" ht="20.25">
      <c r="B78" s="84" t="s">
        <v>146</v>
      </c>
      <c r="C78" s="89" t="s">
        <v>176</v>
      </c>
      <c r="D78" s="71"/>
      <c r="E78" s="72">
        <v>0</v>
      </c>
      <c r="F78" s="72">
        <v>0</v>
      </c>
      <c r="G78" s="72">
        <v>0</v>
      </c>
      <c r="H78" s="72">
        <v>0</v>
      </c>
      <c r="I78" s="73" t="s">
        <v>117</v>
      </c>
      <c r="J78" s="73" t="s">
        <v>117</v>
      </c>
      <c r="K78" s="73" t="s">
        <v>117</v>
      </c>
      <c r="L78" s="73" t="s">
        <v>117</v>
      </c>
      <c r="M78" s="73" t="s">
        <v>117</v>
      </c>
      <c r="N78" s="73" t="s">
        <v>117</v>
      </c>
      <c r="O78" s="73" t="s">
        <v>116</v>
      </c>
    </row>
    <row r="79" spans="2:15" ht="20.25">
      <c r="B79" s="83"/>
      <c r="C79" s="90"/>
      <c r="D79" s="74"/>
      <c r="E79" s="75"/>
      <c r="F79" s="75"/>
      <c r="G79" s="75"/>
      <c r="H79" s="76"/>
      <c r="I79" s="77"/>
      <c r="J79" s="77"/>
      <c r="K79" s="77"/>
      <c r="L79" s="77"/>
      <c r="M79" s="77"/>
      <c r="N79" s="77"/>
      <c r="O79" s="77"/>
    </row>
    <row r="80" spans="2:15" ht="15.75" thickBot="1">
      <c r="B80" s="86" t="s">
        <v>147</v>
      </c>
      <c r="C80" s="92" t="s">
        <v>177</v>
      </c>
      <c r="D80" s="78">
        <v>9481</v>
      </c>
      <c r="E80" s="79">
        <v>9191</v>
      </c>
      <c r="F80" s="79">
        <v>9525</v>
      </c>
      <c r="G80" s="79">
        <v>9061</v>
      </c>
      <c r="H80" s="79">
        <v>9836</v>
      </c>
      <c r="I80" s="79">
        <v>9480</v>
      </c>
      <c r="J80" s="80">
        <v>9787</v>
      </c>
      <c r="K80" s="80">
        <v>10014</v>
      </c>
      <c r="L80" s="80">
        <v>9703</v>
      </c>
      <c r="M80" s="81"/>
      <c r="N80" s="80">
        <v>8489</v>
      </c>
      <c r="O80" s="80">
        <v>9345</v>
      </c>
    </row>
    <row r="81" spans="4:15" ht="15">
      <c r="D81" s="98">
        <f>+SUM(D5:D80)</f>
        <v>31765</v>
      </c>
      <c r="E81" s="98">
        <f aca="true" t="shared" si="0" ref="E81:O81">+SUM(E5:E80)</f>
        <v>31354</v>
      </c>
      <c r="F81" s="98">
        <f t="shared" si="0"/>
        <v>42516</v>
      </c>
      <c r="G81" s="98">
        <f t="shared" si="0"/>
        <v>25847</v>
      </c>
      <c r="H81" s="98">
        <f t="shared" si="0"/>
        <v>26832</v>
      </c>
      <c r="I81" s="98">
        <f t="shared" si="0"/>
        <v>46585</v>
      </c>
      <c r="J81" s="98">
        <f t="shared" si="0"/>
        <v>35180</v>
      </c>
      <c r="K81" s="98">
        <f t="shared" si="0"/>
        <v>33041</v>
      </c>
      <c r="L81" s="98">
        <f t="shared" si="0"/>
        <v>56309</v>
      </c>
      <c r="M81" s="98">
        <f t="shared" si="0"/>
        <v>20391</v>
      </c>
      <c r="N81" s="98">
        <f t="shared" si="0"/>
        <v>27529</v>
      </c>
      <c r="O81" s="98">
        <f t="shared" si="0"/>
        <v>25444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gualti</dc:creator>
  <cp:keywords/>
  <dc:description/>
  <cp:lastModifiedBy>Barbara Corsaro Boccadifuoco</cp:lastModifiedBy>
  <dcterms:created xsi:type="dcterms:W3CDTF">2012-07-13T09:45:46Z</dcterms:created>
  <dcterms:modified xsi:type="dcterms:W3CDTF">2013-10-11T09:17:17Z</dcterms:modified>
  <cp:category/>
  <cp:version/>
  <cp:contentType/>
  <cp:contentStatus/>
</cp:coreProperties>
</file>