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400" activeTab="0"/>
  </bookViews>
  <sheets>
    <sheet name="TAB A-Consumi Aggregati" sheetId="1" r:id="rId1"/>
    <sheet name="TAB A-Consumi Aggregati Mensili" sheetId="2" r:id="rId2"/>
    <sheet name="BT" sheetId="3" r:id="rId3"/>
    <sheet name="MT" sheetId="4" r:id="rId4"/>
  </sheets>
  <definedNames/>
  <calcPr fullCalcOnLoad="1"/>
</workbook>
</file>

<file path=xl/sharedStrings.xml><?xml version="1.0" encoding="utf-8"?>
<sst xmlns="http://schemas.openxmlformats.org/spreadsheetml/2006/main" count="1785" uniqueCount="347">
  <si>
    <t>TOTALE MT</t>
  </si>
  <si>
    <t>POD</t>
  </si>
  <si>
    <t>Potenze Disp.</t>
  </si>
  <si>
    <t>DESCRIZIONE</t>
  </si>
  <si>
    <t>F1</t>
  </si>
  <si>
    <t>F2</t>
  </si>
  <si>
    <t>F3</t>
  </si>
  <si>
    <t>Picco</t>
  </si>
  <si>
    <t>Fuori picco</t>
  </si>
  <si>
    <t>IT001E00005847</t>
  </si>
  <si>
    <t>1.500,00 kW</t>
  </si>
  <si>
    <t>POZZO TURCHIO</t>
  </si>
  <si>
    <t>IT001E00006846</t>
  </si>
  <si>
    <t>1.875,00 kW</t>
  </si>
  <si>
    <t>POZZO COREA</t>
  </si>
  <si>
    <t>IT001E00005849</t>
  </si>
  <si>
    <t>1.688,00 kW</t>
  </si>
  <si>
    <t>POZZO STAZZONE</t>
  </si>
  <si>
    <t>IT001E00005848</t>
  </si>
  <si>
    <t>750,00 kW</t>
  </si>
  <si>
    <t>POZZO ODIGIDRIA</t>
  </si>
  <si>
    <t>IT001E00005971</t>
  </si>
  <si>
    <t>2.500,00 kW</t>
  </si>
  <si>
    <t>POZZI FISICHELLI</t>
  </si>
  <si>
    <t>IT001E00005970</t>
  </si>
  <si>
    <t>813,00 kW</t>
  </si>
  <si>
    <t>POZZO MESSINA</t>
  </si>
  <si>
    <t>IT001E00005973</t>
  </si>
  <si>
    <t>430,00 Kw</t>
  </si>
  <si>
    <t>POZZO GIUSTI</t>
  </si>
  <si>
    <t>IT001E00005855</t>
  </si>
  <si>
    <t>275,00 kW</t>
  </si>
  <si>
    <t>POZZO MARCHESANA</t>
  </si>
  <si>
    <t>IT001E00005860</t>
  </si>
  <si>
    <t>1.313,00 kW</t>
  </si>
  <si>
    <t>POZZI AISA</t>
  </si>
  <si>
    <t>IT001E00207897</t>
  </si>
  <si>
    <t>5.500,00 kW</t>
  </si>
  <si>
    <t>DEPURATORE</t>
  </si>
  <si>
    <t>IT001E00262507</t>
  </si>
  <si>
    <t>107,00 kW</t>
  </si>
  <si>
    <t>GORETTI</t>
  </si>
  <si>
    <t>TOTALE BT</t>
  </si>
  <si>
    <t>IT001E95333268</t>
  </si>
  <si>
    <t>62 kW</t>
  </si>
  <si>
    <t>VIA VAGLIASINDI N. 51 D (CT)</t>
  </si>
  <si>
    <t>IT001E95333315</t>
  </si>
  <si>
    <t>16,5 Kw</t>
  </si>
  <si>
    <t>VIA VAGLIASINDI N. 51 C (CT)</t>
  </si>
  <si>
    <t>IT001E04470603</t>
  </si>
  <si>
    <t>30 kW</t>
  </si>
  <si>
    <t>VIA VAGLIASINDI N. 51  (CT)</t>
  </si>
  <si>
    <t>IT001E95333267</t>
  </si>
  <si>
    <t>22 kW</t>
  </si>
  <si>
    <t>IT001E90098154</t>
  </si>
  <si>
    <t>11 kW</t>
  </si>
  <si>
    <t>VIA BARRIERA DEL BOSCO (CT)</t>
  </si>
  <si>
    <t>IT001E91351925</t>
  </si>
  <si>
    <t>16 Kw</t>
  </si>
  <si>
    <t>VIA DUSMET (CT)</t>
  </si>
  <si>
    <t>IT001E 90097995</t>
  </si>
  <si>
    <t>3,3 Kw</t>
  </si>
  <si>
    <t>VIA CERZA N. 47 ( SAN GREGORIO DI CT)</t>
  </si>
  <si>
    <t>IT001E95264569</t>
  </si>
  <si>
    <t>VIA FERRARA N. 1 (MISTERBIANCO-CT)</t>
  </si>
  <si>
    <t>IT001E94482626</t>
  </si>
  <si>
    <t>33kW</t>
  </si>
  <si>
    <t>VIA MAZZAGLIA (ACI CATENA-CT)</t>
  </si>
  <si>
    <t>IT001E94490102</t>
  </si>
  <si>
    <t>3,3 kW</t>
  </si>
  <si>
    <t>VIA CROCIFISSO N. 80 (ACI CASTELLO-CT)</t>
  </si>
  <si>
    <t>IT001E90097996</t>
  </si>
  <si>
    <t>VIA DELLE SCIARE N. 190 A ( SAN GIOVANNI LA PUNTA – CT)</t>
  </si>
  <si>
    <t>IT001E90098048</t>
  </si>
  <si>
    <t>VIA DELLE SCIARE  ( SAN GIOVANNI LA PUNTA – CT)</t>
  </si>
  <si>
    <t>IT001E90098042</t>
  </si>
  <si>
    <t>VIA DELLA REGIONE (SAN GIOVANNI LA PUNTA – CT)</t>
  </si>
  <si>
    <t>IT001E95306882</t>
  </si>
  <si>
    <t>6,6 kW</t>
  </si>
  <si>
    <t>VIA NUOVALUCELLO N. 43 (CT)</t>
  </si>
  <si>
    <t>IT001E91759958</t>
  </si>
  <si>
    <t>VIA NUOVALUCELLO (CT)</t>
  </si>
  <si>
    <t>IT001E90275730</t>
  </si>
  <si>
    <t>VIA PALAGONIA (CT)</t>
  </si>
  <si>
    <t>IT001E90098040</t>
  </si>
  <si>
    <t>VIA DUCA D'AOSTA N. 108 (SAN GIOVANNI LA PUNTA-CT)</t>
  </si>
  <si>
    <t>IT001E91432933</t>
  </si>
  <si>
    <t>VIA PIEMONTE (CT)</t>
  </si>
  <si>
    <t>IT001E90097991</t>
  </si>
  <si>
    <t>VIA ETNEA N. 1C (TREMESTIERI ETNEO-CT)</t>
  </si>
  <si>
    <t>IT001E90114534</t>
  </si>
  <si>
    <t>1,7 kW</t>
  </si>
  <si>
    <t>VIA INGRASSIA (CT)</t>
  </si>
  <si>
    <t>IT001E90098178</t>
  </si>
  <si>
    <t>VIA GUGLIELMINO(TREMESTIERI ETNEO-CT)</t>
  </si>
  <si>
    <t>IT001E90098165</t>
  </si>
  <si>
    <t>VIA LEONARDO DA VINCI N.2 (TREMESTIERI ETNEO-CT)</t>
  </si>
  <si>
    <t>IT001E90123678</t>
  </si>
  <si>
    <t>VIA BOLANO(CT)</t>
  </si>
  <si>
    <t>IT001E90066598</t>
  </si>
  <si>
    <t>C.DA GALLINARO N. 12 (ACI CASTELLO-CT)</t>
  </si>
  <si>
    <t>IT001E90131046</t>
  </si>
  <si>
    <t>V.LE LAINO' (CT)</t>
  </si>
  <si>
    <t>IT001E90151724</t>
  </si>
  <si>
    <t xml:space="preserve"> MOLO CRISPI N. 9 (CT)</t>
  </si>
  <si>
    <t>IT001E95451400</t>
  </si>
  <si>
    <t>16,5 kW</t>
  </si>
  <si>
    <t>MOLO CRISPI 999</t>
  </si>
  <si>
    <t>IT001E95346248</t>
  </si>
  <si>
    <t>VIA SALOMONE N. 256(CT)</t>
  </si>
  <si>
    <t>IT001E90098167</t>
  </si>
  <si>
    <t>PARCO CRISTALLO (TREMESTOERI ETNEO)</t>
  </si>
  <si>
    <t>IT001E90098158</t>
  </si>
  <si>
    <t>VIA BARRIERA DEL BOSCO N. 4/12(S.A.LI BATTIATI-CT)</t>
  </si>
  <si>
    <t>IT001E95334645</t>
  </si>
  <si>
    <t>VIA S.ROSA DA LIMA N. 4A(CT)</t>
  </si>
  <si>
    <t>IT001E 90098039</t>
  </si>
  <si>
    <t>VIA MINICUCCA N. 36 (SAN GIOVANNI LA PUNTA-CT)</t>
  </si>
  <si>
    <t>IT001E 90131044</t>
  </si>
  <si>
    <t>VIALE VITTORIO VENETO N.43 (CT)</t>
  </si>
  <si>
    <t>IT001E90114538</t>
  </si>
  <si>
    <t>1,7 Kw</t>
  </si>
  <si>
    <t>PIAZZA CAVOUR,SNC (CT)</t>
  </si>
  <si>
    <t>IT001E90131049</t>
  </si>
  <si>
    <t>VIA NIZZET II TRAVERSA SNC (CT)</t>
  </si>
  <si>
    <t>IT001E90098143</t>
  </si>
  <si>
    <t>VIA MADONNA DI FATIMA,SNC (S.A.LI BATTIATI-CT)</t>
  </si>
  <si>
    <t>IT001E90098163</t>
  </si>
  <si>
    <t>VIA ROMA,SNC (S.A. LI BATTIATI-CT)</t>
  </si>
  <si>
    <t>IT001E90042556</t>
  </si>
  <si>
    <t>VIA ROMA,238 (SAN GIOVANNI LA PUNTA-CT)</t>
  </si>
  <si>
    <t>IT001E95262178</t>
  </si>
  <si>
    <t>6,6 Kw</t>
  </si>
  <si>
    <t>C.DA. CARDINALE,SNC (CT)</t>
  </si>
  <si>
    <t>IT001E90097665</t>
  </si>
  <si>
    <t>VIA SAN GIULIANO N. 103(S.A.LI BATTIATI- CT)</t>
  </si>
  <si>
    <t>IT001E90275727</t>
  </si>
  <si>
    <t>STRADALE CRAVONE(CT)</t>
  </si>
  <si>
    <t>IT001E90123685</t>
  </si>
  <si>
    <t>VIA DELLE OLIMPIADI(CT)</t>
  </si>
  <si>
    <t>IT001E90097992</t>
  </si>
  <si>
    <t>VIA COLOMBO N. 298 (TREMESTIERI ETNEO-CT)</t>
  </si>
  <si>
    <t>IT001E90606833</t>
  </si>
  <si>
    <t>VIA GALERMO N. 206 (CT)</t>
  </si>
  <si>
    <t>IT001E90114485</t>
  </si>
  <si>
    <t>VIA MANDRA'(CT)</t>
  </si>
  <si>
    <t>IT001E90606822</t>
  </si>
  <si>
    <t>VIA CANALICCHIO N. 7 (TREMESTIERI ETNEO-CT)</t>
  </si>
  <si>
    <t>IT001E90114530</t>
  </si>
  <si>
    <t>VIA M. CASTALDI N. 124 (CT)</t>
  </si>
  <si>
    <t>IT001E90093152</t>
  </si>
  <si>
    <t>VIA MONTECRISTO N. 5 (CT)</t>
  </si>
  <si>
    <t>IT001E90131045</t>
  </si>
  <si>
    <t>VIA SAVASTA (CT)</t>
  </si>
  <si>
    <t>IT001E90123682</t>
  </si>
  <si>
    <t>VIA NIZZETI N. 30 (CT)</t>
  </si>
  <si>
    <t>IT001E90123687</t>
  </si>
  <si>
    <t>VIA P.GAIFAMI (CT)</t>
  </si>
  <si>
    <t>IT001E90114594</t>
  </si>
  <si>
    <t>VIA P. DELL'OVA N. 19 (CT)</t>
  </si>
  <si>
    <t>IT001E90098038</t>
  </si>
  <si>
    <t>VIA RAVANUSA N. 4 (SAN GIOVANNI LA PUNTA-CT)</t>
  </si>
  <si>
    <t>IT001E90095614</t>
  </si>
  <si>
    <t>VIA SCALE S.ANNA N. 34 (ACI CATENA-CT)</t>
  </si>
  <si>
    <t>IT001E90092247</t>
  </si>
  <si>
    <t>VIA SUSANNA N. 9(CT)</t>
  </si>
  <si>
    <t>IT001E94453532</t>
  </si>
  <si>
    <t>27,5 kW</t>
  </si>
  <si>
    <t>VIA TAVOLONE (ACI S.ANTONIO-CT)</t>
  </si>
  <si>
    <t>IT001E90093150</t>
  </si>
  <si>
    <t>VIA V. GIUFFRIDA N. 88(CT)</t>
  </si>
  <si>
    <t>IT001E91133226</t>
  </si>
  <si>
    <t>VIA GALERMO N. 288 (CT)</t>
  </si>
  <si>
    <t>IT001E91336597</t>
  </si>
  <si>
    <t>46 kW</t>
  </si>
  <si>
    <t>V.LE RUGGIERO DI LAURIA(CT)</t>
  </si>
  <si>
    <t>IT001E90114517</t>
  </si>
  <si>
    <t>VIA STELLA N. 19(CT)</t>
  </si>
  <si>
    <t>IT001E95493827</t>
  </si>
  <si>
    <t>VIA MONTI ARSI N. 67 (TREMESTIERI ETNEO-CT)</t>
  </si>
  <si>
    <t>IT001E90114542</t>
  </si>
  <si>
    <t>VIA EMPEDOCLE N. 16 (CT)</t>
  </si>
  <si>
    <t>MT</t>
  </si>
  <si>
    <t>BT</t>
  </si>
  <si>
    <t>CONSUMI TOTALE 3 FASCE</t>
  </si>
  <si>
    <t>CONSUMI TOTALE 2 FASCE</t>
  </si>
  <si>
    <t>Mesi</t>
  </si>
  <si>
    <t>Totale</t>
  </si>
  <si>
    <t>PEAK</t>
  </si>
  <si>
    <t>OFF PEAK</t>
  </si>
  <si>
    <t>Set</t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</si>
  <si>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</si>
  <si>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</si>
  <si>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</si>
  <si>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</si>
  <si>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</si>
  <si>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</si>
  <si>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</si>
  <si>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</si>
  <si>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</si>
  <si>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Lug</t>
  </si>
  <si>
    <t>Ago</t>
  </si>
  <si>
    <t>%</t>
  </si>
  <si>
    <t xml:space="preserve"> </t>
  </si>
  <si>
    <t xml:space="preserve">VIA VAGLIASINDI, 51/D </t>
  </si>
  <si>
    <r>
      <t xml:space="preserve">POD (Punto di prelievo) </t>
    </r>
    <r>
      <rPr>
        <b/>
        <sz val="8"/>
        <rFont val="Times New Roman"/>
        <family val="1"/>
      </rPr>
      <t>IT001E95333268</t>
    </r>
  </si>
  <si>
    <t>Fuori Picco</t>
  </si>
  <si>
    <t xml:space="preserve">Settembre </t>
  </si>
  <si>
    <t xml:space="preserve">Ottobre </t>
  </si>
  <si>
    <t xml:space="preserve">Novembre </t>
  </si>
  <si>
    <t xml:space="preserve">Dicembre 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</si>
  <si>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</si>
  <si>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</si>
  <si>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</si>
  <si>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</si>
  <si>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</si>
  <si>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</si>
  <si>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</si>
  <si>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</si>
  <si>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     </t>
  </si>
  <si>
    <t xml:space="preserve"> VIA G. VAGLIASINDI, 51/C   </t>
  </si>
  <si>
    <r>
      <t xml:space="preserve">POD (Punto di prelievo) </t>
    </r>
    <r>
      <rPr>
        <b/>
        <sz val="8"/>
        <rFont val="Arial"/>
        <family val="2"/>
      </rPr>
      <t>IT001E95333315</t>
    </r>
  </si>
  <si>
    <t xml:space="preserve">VIA G. VAGLIASINDI, 5      </t>
  </si>
  <si>
    <r>
      <t xml:space="preserve">POD (Punto di prelievo) </t>
    </r>
    <r>
      <rPr>
        <b/>
        <sz val="8"/>
        <rFont val="Arial"/>
        <family val="2"/>
      </rPr>
      <t>IT001E04470603</t>
    </r>
  </si>
  <si>
    <t xml:space="preserve">VIA G. VAGLIASINDI, 51/1D  </t>
  </si>
  <si>
    <r>
      <t xml:space="preserve">POD (Punto di prelievo) </t>
    </r>
    <r>
      <rPr>
        <b/>
        <sz val="8"/>
        <rFont val="Arial"/>
        <family val="2"/>
      </rPr>
      <t>IT001E95333267</t>
    </r>
  </si>
  <si>
    <t xml:space="preserve"> VIA BARRIERA DEL BOSCO, Snc   </t>
  </si>
  <si>
    <r>
      <t xml:space="preserve">POD (Punto di prelievo) </t>
    </r>
    <r>
      <rPr>
        <b/>
        <sz val="8"/>
        <rFont val="Times New Roman"/>
        <family val="1"/>
      </rPr>
      <t xml:space="preserve">IT001E90098154 </t>
    </r>
  </si>
  <si>
    <t xml:space="preserve"> VIA DUSMET, SN   </t>
  </si>
  <si>
    <r>
      <t xml:space="preserve">POD (Punto di prelievo) </t>
    </r>
    <r>
      <rPr>
        <b/>
        <sz val="8"/>
        <rFont val="Times New Roman"/>
        <family val="1"/>
      </rPr>
      <t xml:space="preserve">IT001E91351925 </t>
    </r>
  </si>
  <si>
    <t xml:space="preserve"> VIA CERZA, 47 </t>
  </si>
  <si>
    <t xml:space="preserve">POD (Punto di prelievo) IT001E90097995      </t>
  </si>
  <si>
    <t xml:space="preserve"> VIA FERRARA, 1  </t>
  </si>
  <si>
    <t xml:space="preserve">POD (Punto di prelievo) IT001E95264569      </t>
  </si>
  <si>
    <t xml:space="preserve"> VIA MAZZAGLIA, SNC       </t>
  </si>
  <si>
    <r>
      <t xml:space="preserve">POD (Punto di prelievo) </t>
    </r>
    <r>
      <rPr>
        <b/>
        <sz val="8"/>
        <rFont val="Arial"/>
        <family val="2"/>
      </rPr>
      <t>IT001E94482626</t>
    </r>
  </si>
  <si>
    <t xml:space="preserve">VIA CROCIFISSO, 80  </t>
  </si>
  <si>
    <r>
      <t xml:space="preserve">POD (Punto di prelievo) </t>
    </r>
    <r>
      <rPr>
        <b/>
        <sz val="8"/>
        <rFont val="Arial"/>
        <family val="2"/>
      </rPr>
      <t>IT001E94490102</t>
    </r>
  </si>
  <si>
    <t xml:space="preserve"> VIA DELLE SCIARE, 190/A  </t>
  </si>
  <si>
    <t xml:space="preserve">POD (Punto di prelievo) IT001E90097996 </t>
  </si>
  <si>
    <t xml:space="preserve"> VIA DELLE SCIARE, SNC  </t>
  </si>
  <si>
    <r>
      <t xml:space="preserve">POD (Punto di prelievo) </t>
    </r>
    <r>
      <rPr>
        <b/>
        <sz val="8"/>
        <rFont val="Arial"/>
        <family val="2"/>
      </rPr>
      <t>IT001E90098048</t>
    </r>
  </si>
  <si>
    <t xml:space="preserve">VIA DELLA REGIONE, SNC  </t>
  </si>
  <si>
    <r>
      <t xml:space="preserve">POD (Punto di prelievo) </t>
    </r>
    <r>
      <rPr>
        <b/>
        <sz val="8"/>
        <rFont val="Arial"/>
        <family val="2"/>
      </rPr>
      <t>IT001E90098042</t>
    </r>
  </si>
  <si>
    <t xml:space="preserve"> VIA NUOVA LUCELLO, 43  </t>
  </si>
  <si>
    <r>
      <t xml:space="preserve">POD (Punto di prelievo) </t>
    </r>
    <r>
      <rPr>
        <b/>
        <sz val="8"/>
        <rFont val="Arial"/>
        <family val="2"/>
      </rPr>
      <t>IT001E95306882</t>
    </r>
  </si>
  <si>
    <t xml:space="preserve"> VIA NUOVA LUCELLO, SNC </t>
  </si>
  <si>
    <r>
      <t xml:space="preserve">POD (Punto di prelievo) </t>
    </r>
    <r>
      <rPr>
        <b/>
        <sz val="8"/>
        <rFont val="Arial"/>
        <family val="2"/>
      </rPr>
      <t>IT001E91759958</t>
    </r>
  </si>
  <si>
    <t xml:space="preserve">VIA PALAGONIA, SNC </t>
  </si>
  <si>
    <r>
      <t xml:space="preserve">POD (Punto di prelievo) </t>
    </r>
    <r>
      <rPr>
        <b/>
        <sz val="8"/>
        <rFont val="Arial"/>
        <family val="2"/>
      </rPr>
      <t>IT001E90275730</t>
    </r>
  </si>
  <si>
    <t xml:space="preserve"> VIA DUCA D'AOSTA, 108  </t>
  </si>
  <si>
    <r>
      <t xml:space="preserve">POD (Punto di prelievo) </t>
    </r>
    <r>
      <rPr>
        <b/>
        <sz val="8"/>
        <rFont val="Arial"/>
        <family val="2"/>
      </rPr>
      <t>IT001E90098040</t>
    </r>
  </si>
  <si>
    <t xml:space="preserve"> VIA PIEMONTE, SNC  </t>
  </si>
  <si>
    <r>
      <t xml:space="preserve">POD (Punto di prelievo) </t>
    </r>
    <r>
      <rPr>
        <b/>
        <sz val="8"/>
        <rFont val="Arial"/>
        <family val="2"/>
      </rPr>
      <t>IT001E91432933</t>
    </r>
  </si>
  <si>
    <t xml:space="preserve"> VIA ETNEA, 1 C </t>
  </si>
  <si>
    <r>
      <t xml:space="preserve">POD (Punto di prelievo) </t>
    </r>
    <r>
      <rPr>
        <b/>
        <sz val="8"/>
        <rFont val="Arial"/>
        <family val="2"/>
      </rPr>
      <t>IT001E90097991</t>
    </r>
  </si>
  <si>
    <t xml:space="preserve"> VIA INGRASSIA , SNC </t>
  </si>
  <si>
    <r>
      <t xml:space="preserve">POD (Punto di prelievo) </t>
    </r>
    <r>
      <rPr>
        <b/>
        <sz val="8"/>
        <rFont val="Arial"/>
        <family val="2"/>
      </rPr>
      <t>IT001E90114534</t>
    </r>
  </si>
  <si>
    <t>mese</t>
  </si>
  <si>
    <t xml:space="preserve">VIA GUGLIELMINO, SNC </t>
  </si>
  <si>
    <r>
      <t xml:space="preserve">POD (Punto di prelievo) </t>
    </r>
    <r>
      <rPr>
        <b/>
        <sz val="8"/>
        <rFont val="Arial"/>
        <family val="2"/>
      </rPr>
      <t>IT001E90098178</t>
    </r>
  </si>
  <si>
    <t xml:space="preserve">VIA L. DA VINCI, 2 </t>
  </si>
  <si>
    <r>
      <t xml:space="preserve">POD (Punto di prelievo) </t>
    </r>
    <r>
      <rPr>
        <b/>
        <sz val="8"/>
        <rFont val="Arial"/>
        <family val="2"/>
      </rPr>
      <t>IT001E90098165</t>
    </r>
  </si>
  <si>
    <t xml:space="preserve">VIA L. BOLANO, SNC  </t>
  </si>
  <si>
    <r>
      <t xml:space="preserve">POD (Punto di prelievo) </t>
    </r>
    <r>
      <rPr>
        <b/>
        <sz val="8"/>
        <rFont val="Arial"/>
        <family val="2"/>
      </rPr>
      <t>IT001E90123678</t>
    </r>
  </si>
  <si>
    <t xml:space="preserve">C.DA GALLINARO, 12  </t>
  </si>
  <si>
    <r>
      <t xml:space="preserve">POD (Punto di prelievo) </t>
    </r>
    <r>
      <rPr>
        <b/>
        <sz val="8"/>
        <rFont val="Arial"/>
        <family val="2"/>
      </rPr>
      <t>IT001E90066598</t>
    </r>
  </si>
  <si>
    <t xml:space="preserve">VIALE GIUSEPPE LAINO, SNC </t>
  </si>
  <si>
    <r>
      <t xml:space="preserve">POD (Punto di prelievo) </t>
    </r>
    <r>
      <rPr>
        <b/>
        <sz val="8"/>
        <rFont val="Arial"/>
        <family val="2"/>
      </rPr>
      <t>IT001E90131046</t>
    </r>
  </si>
  <si>
    <t xml:space="preserve">MOLO CRISPI, 9 </t>
  </si>
  <si>
    <r>
      <t xml:space="preserve">POD (Punto di prelievo) </t>
    </r>
    <r>
      <rPr>
        <b/>
        <sz val="8"/>
        <rFont val="Arial"/>
        <family val="2"/>
      </rPr>
      <t>IT001E90151724</t>
    </r>
  </si>
  <si>
    <t xml:space="preserve">MOLO CRISPI, 999  </t>
  </si>
  <si>
    <r>
      <t xml:space="preserve">POD (Punto di prelievo) </t>
    </r>
    <r>
      <rPr>
        <b/>
        <sz val="8"/>
        <rFont val="Arial"/>
        <family val="2"/>
      </rPr>
      <t>IT001E95451400</t>
    </r>
  </si>
  <si>
    <t xml:space="preserve"> VIA M. SALOMONE, 256 </t>
  </si>
  <si>
    <r>
      <t xml:space="preserve">POD (Punto di prelievo) </t>
    </r>
    <r>
      <rPr>
        <b/>
        <sz val="8"/>
        <rFont val="Arial"/>
        <family val="2"/>
      </rPr>
      <t>IT001E95346248</t>
    </r>
  </si>
  <si>
    <t xml:space="preserve"> RIONE PARCO CRISTALLO, SN </t>
  </si>
  <si>
    <r>
      <t xml:space="preserve">POD (Punto di prelievo) </t>
    </r>
    <r>
      <rPr>
        <b/>
        <sz val="8"/>
        <rFont val="Arial"/>
        <family val="2"/>
      </rPr>
      <t>IT001E90098167</t>
    </r>
  </si>
  <si>
    <t xml:space="preserve"> BARRIERA DEL BOSCO, 4/12  </t>
  </si>
  <si>
    <r>
      <t xml:space="preserve">POD (Punto di prelievo) </t>
    </r>
    <r>
      <rPr>
        <b/>
        <sz val="8"/>
        <rFont val="Arial"/>
        <family val="2"/>
      </rPr>
      <t>IT001E90098158</t>
    </r>
  </si>
  <si>
    <t xml:space="preserve"> VIA SANTA ROSA DA LIMA, 4/A  </t>
  </si>
  <si>
    <r>
      <t xml:space="preserve">POD (Punto di prelievo) </t>
    </r>
    <r>
      <rPr>
        <b/>
        <sz val="8"/>
        <rFont val="Arial"/>
        <family val="2"/>
      </rPr>
      <t>IT001E95334645</t>
    </r>
  </si>
  <si>
    <t xml:space="preserve">VIA MINICUCCA, 36 </t>
  </si>
  <si>
    <r>
      <t xml:space="preserve">POD (Punto di prelievo) </t>
    </r>
    <r>
      <rPr>
        <b/>
        <sz val="8"/>
        <rFont val="Arial"/>
        <family val="2"/>
      </rPr>
      <t>IT001E90098039</t>
    </r>
  </si>
  <si>
    <t xml:space="preserve">VIALE VITTORIO VENETO, 43  </t>
  </si>
  <si>
    <r>
      <t xml:space="preserve">POD (Punto di prelievo) </t>
    </r>
    <r>
      <rPr>
        <b/>
        <sz val="8"/>
        <rFont val="Arial"/>
        <family val="2"/>
      </rPr>
      <t>IT001E90131044</t>
    </r>
  </si>
  <si>
    <t xml:space="preserve"> PIAZZA CAVOUR, SNC  </t>
  </si>
  <si>
    <r>
      <t xml:space="preserve">POD (Punto di prelievo) </t>
    </r>
    <r>
      <rPr>
        <b/>
        <sz val="8"/>
        <rFont val="Arial"/>
        <family val="2"/>
      </rPr>
      <t>IT001E90114538</t>
    </r>
  </si>
  <si>
    <t xml:space="preserve"> VIA NIZZETI - II TRAVERSA, SNC  </t>
  </si>
  <si>
    <r>
      <t xml:space="preserve">POD (Punto di prelievo) </t>
    </r>
    <r>
      <rPr>
        <b/>
        <sz val="8"/>
        <rFont val="Arial"/>
        <family val="2"/>
      </rPr>
      <t>IT001E90131049</t>
    </r>
  </si>
  <si>
    <t xml:space="preserve"> VIA MADONNA DI FATIMA, SNC  </t>
  </si>
  <si>
    <r>
      <t xml:space="preserve">POD (Punto di prelievo) </t>
    </r>
    <r>
      <rPr>
        <b/>
        <sz val="8"/>
        <rFont val="Arial"/>
        <family val="2"/>
      </rPr>
      <t>IT001E90098143</t>
    </r>
  </si>
  <si>
    <t xml:space="preserve"> VIA ROMA, SNC    </t>
  </si>
  <si>
    <r>
      <t xml:space="preserve">POD (Punto di prelievo) </t>
    </r>
    <r>
      <rPr>
        <b/>
        <sz val="8"/>
        <rFont val="Arial"/>
        <family val="2"/>
      </rPr>
      <t>IT001E90098163</t>
    </r>
  </si>
  <si>
    <t xml:space="preserve">VIA ROMA, 238  </t>
  </si>
  <si>
    <r>
      <t xml:space="preserve">POD (Punto di prelievo) </t>
    </r>
    <r>
      <rPr>
        <b/>
        <sz val="8"/>
        <rFont val="Arial"/>
        <family val="2"/>
      </rPr>
      <t>IT001E90042556</t>
    </r>
  </si>
  <si>
    <t xml:space="preserve">  C.DA CARDINALE, SNC  </t>
  </si>
  <si>
    <r>
      <t xml:space="preserve">POD (Punto di prelievo) </t>
    </r>
    <r>
      <rPr>
        <b/>
        <sz val="8"/>
        <rFont val="Arial"/>
        <family val="2"/>
      </rPr>
      <t>IT001E95262178</t>
    </r>
  </si>
  <si>
    <t xml:space="preserve"> VIA SANGIULIANO, 103  </t>
  </si>
  <si>
    <r>
      <t xml:space="preserve">POD (Punto di prelievo) </t>
    </r>
    <r>
      <rPr>
        <b/>
        <sz val="8"/>
        <rFont val="Arial"/>
        <family val="2"/>
      </rPr>
      <t>IT001E90097665</t>
    </r>
  </si>
  <si>
    <t xml:space="preserve">STRADALE CRAVONE, SNC  </t>
  </si>
  <si>
    <r>
      <t xml:space="preserve">POD (Punto di prelievo) </t>
    </r>
    <r>
      <rPr>
        <b/>
        <sz val="8"/>
        <rFont val="Arial"/>
        <family val="2"/>
      </rPr>
      <t>IT001E90275727</t>
    </r>
  </si>
  <si>
    <t xml:space="preserve"> VIA DELLE OLIMPIADI, SNC  </t>
  </si>
  <si>
    <r>
      <t xml:space="preserve">POD (Punto di prelievo) </t>
    </r>
    <r>
      <rPr>
        <b/>
        <sz val="8"/>
        <rFont val="Arial"/>
        <family val="2"/>
      </rPr>
      <t>IT001E90123685</t>
    </r>
  </si>
  <si>
    <t xml:space="preserve"> VIA C. COLOMBO, 298 </t>
  </si>
  <si>
    <r>
      <t xml:space="preserve">POD (Punto di prelievo) </t>
    </r>
    <r>
      <rPr>
        <b/>
        <sz val="8"/>
        <rFont val="Arial"/>
        <family val="2"/>
      </rPr>
      <t>IT001E90097992</t>
    </r>
  </si>
  <si>
    <t xml:space="preserve"> VIA GALERMO , 206 </t>
  </si>
  <si>
    <r>
      <t xml:space="preserve">POD (Punto di prelievo) </t>
    </r>
    <r>
      <rPr>
        <b/>
        <sz val="8"/>
        <rFont val="Arial"/>
        <family val="2"/>
      </rPr>
      <t>IT001E90606833</t>
    </r>
  </si>
  <si>
    <t xml:space="preserve">VIA MANDRA', SNC </t>
  </si>
  <si>
    <r>
      <t xml:space="preserve">POD (Punto di prelievo) </t>
    </r>
    <r>
      <rPr>
        <b/>
        <sz val="8"/>
        <rFont val="Arial"/>
        <family val="2"/>
      </rPr>
      <t>IT001E90114485</t>
    </r>
  </si>
  <si>
    <t xml:space="preserve">  VIA CANALICCHIO, 7 </t>
  </si>
  <si>
    <r>
      <t xml:space="preserve">POD (Punto di prelievo) </t>
    </r>
    <r>
      <rPr>
        <b/>
        <sz val="8"/>
        <rFont val="Arial"/>
        <family val="2"/>
      </rPr>
      <t>IT001E90606822</t>
    </r>
  </si>
  <si>
    <t xml:space="preserve">  VIA MARTELLI CASTALDI, 124 </t>
  </si>
  <si>
    <t>POD (Punto di prelievo) IT001E90114530</t>
  </si>
  <si>
    <t xml:space="preserve">  VIA MONTESANO, 5  </t>
  </si>
  <si>
    <r>
      <t xml:space="preserve">POD (Punto di prelievo) </t>
    </r>
    <r>
      <rPr>
        <b/>
        <sz val="8"/>
        <rFont val="Arial"/>
        <family val="2"/>
      </rPr>
      <t>IT001E90093152</t>
    </r>
  </si>
  <si>
    <t xml:space="preserve">  VIA SAVASTA, SNC  </t>
  </si>
  <si>
    <r>
      <t xml:space="preserve">POD (Punto di prelievo) </t>
    </r>
    <r>
      <rPr>
        <b/>
        <sz val="8"/>
        <rFont val="Arial"/>
        <family val="2"/>
      </rPr>
      <t>IT001E90131045</t>
    </r>
  </si>
  <si>
    <t xml:space="preserve">  VIA NIZZETTI, 30  </t>
  </si>
  <si>
    <r>
      <t xml:space="preserve">POD (Punto di prelievo) </t>
    </r>
    <r>
      <rPr>
        <b/>
        <sz val="8"/>
        <rFont val="Arial"/>
        <family val="2"/>
      </rPr>
      <t>IT001E90123682</t>
    </r>
  </si>
  <si>
    <t xml:space="preserve">  VIA P. GAIFAMI, SNC </t>
  </si>
  <si>
    <r>
      <t xml:space="preserve">POD (Punto di prelievo) </t>
    </r>
    <r>
      <rPr>
        <b/>
        <sz val="8"/>
        <rFont val="Arial"/>
        <family val="2"/>
      </rPr>
      <t>IT001E90123687</t>
    </r>
  </si>
  <si>
    <t xml:space="preserve">  VIA PIETRA DELL'OVA, 19  </t>
  </si>
  <si>
    <r>
      <t xml:space="preserve">POD (Punto di prelievo) </t>
    </r>
    <r>
      <rPr>
        <b/>
        <sz val="8"/>
        <color indexed="8"/>
        <rFont val="Arial"/>
        <family val="2"/>
      </rPr>
      <t>IT001E90114594</t>
    </r>
  </si>
  <si>
    <t xml:space="preserve">  VIA RAVANUSA, 4 </t>
  </si>
  <si>
    <r>
      <t xml:space="preserve">POD (Punto di prelievo) </t>
    </r>
    <r>
      <rPr>
        <b/>
        <sz val="8"/>
        <rFont val="Arial"/>
        <family val="2"/>
      </rPr>
      <t>IT001E90098038</t>
    </r>
  </si>
  <si>
    <t xml:space="preserve">  VIA SCALE S. ANNA, 34  </t>
  </si>
  <si>
    <r>
      <t xml:space="preserve">POD (Punto di prelievo) </t>
    </r>
    <r>
      <rPr>
        <b/>
        <sz val="8"/>
        <rFont val="Arial"/>
        <family val="2"/>
      </rPr>
      <t>IT001E90095614</t>
    </r>
  </si>
  <si>
    <t xml:space="preserve">  VIA SUSANNA, 9  </t>
  </si>
  <si>
    <r>
      <t xml:space="preserve">POD (Punto di prelievo) </t>
    </r>
    <r>
      <rPr>
        <b/>
        <sz val="8"/>
        <rFont val="Arial"/>
        <family val="2"/>
      </rPr>
      <t>IT001E90092247</t>
    </r>
  </si>
  <si>
    <t xml:space="preserve">  VIA TAVOLONE, SNC </t>
  </si>
  <si>
    <r>
      <t xml:space="preserve">POD (Punto di prelievo) </t>
    </r>
    <r>
      <rPr>
        <b/>
        <sz val="8"/>
        <rFont val="Arial"/>
        <family val="2"/>
      </rPr>
      <t>IT001E94453532</t>
    </r>
  </si>
  <si>
    <r>
      <t xml:space="preserve">  </t>
    </r>
    <r>
      <rPr>
        <b/>
        <sz val="8"/>
        <rFont val="Arial"/>
        <family val="2"/>
      </rPr>
      <t xml:space="preserve">VIA VINCENZO GIUFFRIDA, 88 </t>
    </r>
  </si>
  <si>
    <r>
      <t xml:space="preserve">POD (Punto di prelievo) </t>
    </r>
    <r>
      <rPr>
        <b/>
        <sz val="8"/>
        <rFont val="Arial"/>
        <family val="2"/>
      </rPr>
      <t>IT001E90093150</t>
    </r>
  </si>
  <si>
    <t xml:space="preserve">  VIA GALERMO , 288  </t>
  </si>
  <si>
    <t xml:space="preserve">POD (Punto di prelievo) IT001E91133226      </t>
  </si>
  <si>
    <t xml:space="preserve">  VIALE RUGGERO DI LAURIA </t>
  </si>
  <si>
    <t>POD (Punto di prelievo) IT001E91336597</t>
  </si>
  <si>
    <t xml:space="preserve">  VIA STELLA 19\a,  </t>
  </si>
  <si>
    <r>
      <t xml:space="preserve">POD (Punto di prelievo) </t>
    </r>
    <r>
      <rPr>
        <b/>
        <sz val="8"/>
        <rFont val="Arial"/>
        <family val="2"/>
      </rPr>
      <t>IT001E90114517</t>
    </r>
  </si>
  <si>
    <t xml:space="preserve">  VIA MONTI ARSI , 67   </t>
  </si>
  <si>
    <r>
      <t xml:space="preserve">POD (Punto di prelievo) </t>
    </r>
    <r>
      <rPr>
        <b/>
        <sz val="8"/>
        <rFont val="Arial"/>
        <family val="2"/>
      </rPr>
      <t>IT001E95493827</t>
    </r>
  </si>
  <si>
    <t xml:space="preserve">Località di fornitura VIA EMPEDOCLE 16    </t>
  </si>
  <si>
    <r>
      <t xml:space="preserve">POD (Punto di prelievo) </t>
    </r>
    <r>
      <rPr>
        <b/>
        <sz val="8"/>
        <rFont val="Arial"/>
        <family val="2"/>
      </rPr>
      <t>IT001E90114542</t>
    </r>
  </si>
  <si>
    <t xml:space="preserve">   </t>
  </si>
  <si>
    <t>TOTALE</t>
  </si>
  <si>
    <t xml:space="preserve">IT001E00005860 </t>
  </si>
  <si>
    <t xml:space="preserve">DEPURATORE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</si>
</sst>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.00%"/>
    <numFmt numFmtId="166" formatCode="&quot; € &quot;#,##0.00\ ;&quot;-€ &quot;#,##0.00\ ;&quot; € -&quot;#\ ;@\ 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color indexed="6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25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8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1"/>
      <color indexed="5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8" fillId="16" borderId="10" xfId="47" applyFont="1" applyFill="1" applyBorder="1" applyAlignment="1">
      <alignment horizontal="center"/>
      <protection/>
    </xf>
    <xf numFmtId="0" fontId="8" fillId="16" borderId="0" xfId="47" applyFont="1" applyFill="1" applyBorder="1" applyAlignment="1">
      <alignment horizontal="center"/>
      <protection/>
    </xf>
    <xf numFmtId="0" fontId="8" fillId="16" borderId="11" xfId="47" applyFont="1" applyFill="1" applyBorder="1" applyAlignment="1">
      <alignment horizontal="center"/>
      <protection/>
    </xf>
    <xf numFmtId="3" fontId="8" fillId="16" borderId="12" xfId="47" applyNumberFormat="1" applyFont="1" applyFill="1" applyBorder="1" applyAlignment="1">
      <alignment horizontal="center"/>
      <protection/>
    </xf>
    <xf numFmtId="3" fontId="8" fillId="16" borderId="13" xfId="47" applyNumberFormat="1" applyFont="1" applyFill="1" applyBorder="1" applyAlignment="1">
      <alignment horizontal="center"/>
      <protection/>
    </xf>
    <xf numFmtId="49" fontId="20" fillId="0" borderId="14" xfId="48" applyNumberFormat="1" applyFont="1" applyFill="1" applyBorder="1" applyAlignment="1" applyProtection="1">
      <alignment horizontal="center"/>
      <protection locked="0"/>
    </xf>
    <xf numFmtId="49" fontId="20" fillId="0" borderId="15" xfId="48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3" fontId="8" fillId="12" borderId="17" xfId="0" applyNumberFormat="1" applyFont="1" applyFill="1" applyBorder="1" applyAlignment="1">
      <alignment/>
    </xf>
    <xf numFmtId="3" fontId="1" fillId="11" borderId="16" xfId="43" applyNumberFormat="1" applyFont="1" applyFill="1" applyBorder="1" applyAlignment="1" applyProtection="1">
      <alignment/>
      <protection/>
    </xf>
    <xf numFmtId="3" fontId="1" fillId="11" borderId="18" xfId="43" applyNumberFormat="1" applyFont="1" applyFill="1" applyBorder="1" applyAlignment="1" applyProtection="1">
      <alignment/>
      <protection/>
    </xf>
    <xf numFmtId="49" fontId="20" fillId="0" borderId="19" xfId="48" applyNumberFormat="1" applyFont="1" applyFill="1" applyBorder="1" applyAlignment="1" applyProtection="1">
      <alignment horizontal="center"/>
      <protection locked="0"/>
    </xf>
    <xf numFmtId="49" fontId="20" fillId="0" borderId="20" xfId="48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3" fontId="8" fillId="12" borderId="17" xfId="43" applyNumberFormat="1" applyFont="1" applyFill="1" applyBorder="1" applyAlignment="1" applyProtection="1">
      <alignment/>
      <protection/>
    </xf>
    <xf numFmtId="3" fontId="1" fillId="11" borderId="17" xfId="43" applyNumberFormat="1" applyFont="1" applyFill="1" applyBorder="1" applyAlignment="1" applyProtection="1">
      <alignment/>
      <protection/>
    </xf>
    <xf numFmtId="3" fontId="1" fillId="11" borderId="21" xfId="43" applyNumberFormat="1" applyFont="1" applyFill="1" applyBorder="1" applyAlignment="1" applyProtection="1">
      <alignment/>
      <protection/>
    </xf>
    <xf numFmtId="49" fontId="20" fillId="0" borderId="22" xfId="48" applyNumberFormat="1" applyFont="1" applyFill="1" applyBorder="1" applyAlignment="1" applyProtection="1">
      <alignment horizontal="center"/>
      <protection locked="0"/>
    </xf>
    <xf numFmtId="49" fontId="20" fillId="0" borderId="23" xfId="48" applyNumberFormat="1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3" fontId="8" fillId="12" borderId="24" xfId="43" applyNumberFormat="1" applyFont="1" applyFill="1" applyBorder="1" applyAlignment="1" applyProtection="1">
      <alignment/>
      <protection/>
    </xf>
    <xf numFmtId="3" fontId="1" fillId="11" borderId="24" xfId="43" applyNumberFormat="1" applyFont="1" applyFill="1" applyBorder="1" applyAlignment="1" applyProtection="1">
      <alignment/>
      <protection/>
    </xf>
    <xf numFmtId="3" fontId="1" fillId="11" borderId="25" xfId="43" applyNumberFormat="1" applyFont="1" applyFill="1" applyBorder="1" applyAlignment="1" applyProtection="1">
      <alignment/>
      <protection/>
    </xf>
    <xf numFmtId="3" fontId="21" fillId="0" borderId="0" xfId="43" applyNumberFormat="1" applyFont="1" applyFill="1" applyBorder="1" applyAlignment="1" applyProtection="1">
      <alignment/>
      <protection/>
    </xf>
    <xf numFmtId="10" fontId="22" fillId="0" borderId="0" xfId="52" applyNumberFormat="1" applyFont="1" applyFill="1" applyBorder="1" applyAlignment="1" applyProtection="1">
      <alignment horizontal="center"/>
      <protection/>
    </xf>
    <xf numFmtId="10" fontId="22" fillId="0" borderId="26" xfId="52" applyNumberFormat="1" applyFont="1" applyFill="1" applyBorder="1" applyAlignment="1" applyProtection="1">
      <alignment horizontal="center"/>
      <protection/>
    </xf>
    <xf numFmtId="3" fontId="21" fillId="0" borderId="26" xfId="43" applyNumberFormat="1" applyFont="1" applyFill="1" applyBorder="1" applyAlignment="1" applyProtection="1">
      <alignment/>
      <protection/>
    </xf>
    <xf numFmtId="0" fontId="8" fillId="16" borderId="27" xfId="47" applyFont="1" applyFill="1" applyBorder="1" applyAlignment="1">
      <alignment horizontal="center"/>
      <protection/>
    </xf>
    <xf numFmtId="3" fontId="8" fillId="16" borderId="27" xfId="47" applyNumberFormat="1" applyFont="1" applyFill="1" applyBorder="1" applyAlignment="1">
      <alignment horizontal="center"/>
      <protection/>
    </xf>
    <xf numFmtId="3" fontId="8" fillId="24" borderId="27" xfId="47" applyNumberFormat="1" applyFont="1" applyFill="1" applyBorder="1" applyAlignment="1">
      <alignment horizontal="center"/>
      <protection/>
    </xf>
    <xf numFmtId="0" fontId="0" fillId="25" borderId="17" xfId="0" applyFont="1" applyFill="1" applyBorder="1" applyAlignment="1">
      <alignment horizontal="center"/>
    </xf>
    <xf numFmtId="3" fontId="8" fillId="12" borderId="17" xfId="43" applyNumberFormat="1" applyFont="1" applyFill="1" applyBorder="1" applyAlignment="1" applyProtection="1">
      <alignment horizontal="center"/>
      <protection/>
    </xf>
    <xf numFmtId="3" fontId="0" fillId="12" borderId="17" xfId="0" applyNumberFormat="1" applyFont="1" applyFill="1" applyBorder="1" applyAlignment="1">
      <alignment horizontal="center"/>
    </xf>
    <xf numFmtId="3" fontId="8" fillId="26" borderId="17" xfId="0" applyNumberFormat="1" applyFont="1" applyFill="1" applyBorder="1" applyAlignment="1">
      <alignment horizontal="center"/>
    </xf>
    <xf numFmtId="3" fontId="8" fillId="26" borderId="17" xfId="4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1" fillId="12" borderId="17" xfId="52" applyNumberFormat="1" applyFont="1" applyFill="1" applyBorder="1" applyAlignment="1" applyProtection="1">
      <alignment horizontal="center"/>
      <protection/>
    </xf>
    <xf numFmtId="3" fontId="0" fillId="12" borderId="17" xfId="0" applyNumberFormat="1" applyFill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4" fillId="0" borderId="0" xfId="49" applyFont="1" applyAlignment="1">
      <alignment horizontal="center" vertical="center"/>
      <protection/>
    </xf>
    <xf numFmtId="0" fontId="24" fillId="0" borderId="28" xfId="49" applyFont="1" applyBorder="1" applyAlignment="1">
      <alignment horizontal="center" vertical="center"/>
      <protection/>
    </xf>
    <xf numFmtId="0" fontId="25" fillId="0" borderId="29" xfId="49" applyFont="1" applyBorder="1" applyAlignment="1">
      <alignment horizontal="center"/>
      <protection/>
    </xf>
    <xf numFmtId="0" fontId="26" fillId="0" borderId="29" xfId="49" applyFont="1" applyBorder="1" applyAlignment="1">
      <alignment horizontal="center"/>
      <protection/>
    </xf>
    <xf numFmtId="0" fontId="24" fillId="0" borderId="29" xfId="49" applyFont="1" applyBorder="1" applyAlignment="1">
      <alignment horizontal="center"/>
      <protection/>
    </xf>
    <xf numFmtId="0" fontId="24" fillId="0" borderId="30" xfId="49" applyFont="1" applyBorder="1" applyAlignment="1">
      <alignment horizontal="center" vertical="center"/>
      <protection/>
    </xf>
    <xf numFmtId="0" fontId="20" fillId="0" borderId="10" xfId="49" applyFont="1" applyBorder="1" applyAlignment="1">
      <alignment horizontal="center"/>
      <protection/>
    </xf>
    <xf numFmtId="3" fontId="27" fillId="27" borderId="0" xfId="49" applyNumberFormat="1" applyFont="1" applyFill="1" applyBorder="1" applyAlignment="1">
      <alignment horizontal="center"/>
      <protection/>
    </xf>
    <xf numFmtId="3" fontId="28" fillId="27" borderId="0" xfId="49" applyNumberFormat="1" applyFont="1" applyFill="1" applyBorder="1" applyAlignment="1">
      <alignment horizontal="center"/>
      <protection/>
    </xf>
    <xf numFmtId="3" fontId="20" fillId="27" borderId="0" xfId="49" applyNumberFormat="1" applyFont="1" applyFill="1" applyBorder="1" applyAlignment="1">
      <alignment horizontal="center"/>
      <protection/>
    </xf>
    <xf numFmtId="3" fontId="24" fillId="0" borderId="13" xfId="49" applyNumberFormat="1" applyFont="1" applyBorder="1" applyAlignment="1">
      <alignment horizontal="center" vertical="center"/>
      <protection/>
    </xf>
    <xf numFmtId="3" fontId="20" fillId="27" borderId="10" xfId="49" applyNumberFormat="1" applyFont="1" applyFill="1" applyBorder="1" applyAlignment="1">
      <alignment horizontal="center"/>
      <protection/>
    </xf>
    <xf numFmtId="3" fontId="24" fillId="0" borderId="0" xfId="49" applyNumberFormat="1" applyFont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24" fillId="0" borderId="22" xfId="49" applyNumberFormat="1" applyFont="1" applyBorder="1" applyAlignment="1">
      <alignment horizontal="center" vertical="center"/>
      <protection/>
    </xf>
    <xf numFmtId="3" fontId="25" fillId="0" borderId="31" xfId="49" applyNumberFormat="1" applyFont="1" applyBorder="1" applyAlignment="1">
      <alignment horizontal="center"/>
      <protection/>
    </xf>
    <xf numFmtId="3" fontId="24" fillId="0" borderId="25" xfId="49" applyNumberFormat="1" applyFont="1" applyBorder="1" applyAlignment="1">
      <alignment horizontal="center" vertical="center"/>
      <protection/>
    </xf>
    <xf numFmtId="3" fontId="31" fillId="0" borderId="22" xfId="49" applyNumberFormat="1" applyFont="1" applyBorder="1" applyAlignment="1">
      <alignment horizontal="center" vertical="center"/>
      <protection/>
    </xf>
    <xf numFmtId="10" fontId="32" fillId="0" borderId="0" xfId="49" applyNumberFormat="1" applyFont="1" applyAlignment="1">
      <alignment horizontal="center" vertical="center"/>
      <protection/>
    </xf>
    <xf numFmtId="10" fontId="33" fillId="0" borderId="0" xfId="5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34" fillId="0" borderId="0" xfId="0" applyNumberFormat="1" applyFont="1" applyAlignment="1">
      <alignment horizontal="center"/>
    </xf>
    <xf numFmtId="3" fontId="0" fillId="0" borderId="0" xfId="0" applyNumberFormat="1" applyFill="1" applyAlignment="1">
      <alignment/>
    </xf>
    <xf numFmtId="0" fontId="0" fillId="0" borderId="32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49" fontId="0" fillId="0" borderId="32" xfId="0" applyNumberFormat="1" applyFont="1" applyBorder="1" applyAlignment="1">
      <alignment/>
    </xf>
    <xf numFmtId="3" fontId="0" fillId="0" borderId="33" xfId="0" applyNumberFormat="1" applyBorder="1" applyAlignment="1">
      <alignment horizontal="center"/>
    </xf>
    <xf numFmtId="49" fontId="0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9" fontId="0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9" fontId="38" fillId="0" borderId="0" xfId="0" applyNumberFormat="1" applyFont="1" applyAlignment="1">
      <alignment/>
    </xf>
    <xf numFmtId="49" fontId="0" fillId="0" borderId="37" xfId="0" applyNumberFormat="1" applyBorder="1" applyAlignment="1">
      <alignment/>
    </xf>
    <xf numFmtId="3" fontId="16" fillId="0" borderId="37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32" xfId="0" applyFont="1" applyBorder="1" applyAlignment="1">
      <alignment/>
    </xf>
    <xf numFmtId="9" fontId="38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9" fontId="39" fillId="0" borderId="0" xfId="5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0" fillId="0" borderId="0" xfId="0" applyFont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3" fontId="0" fillId="0" borderId="33" xfId="0" applyNumberFormat="1" applyFill="1" applyBorder="1" applyAlignment="1">
      <alignment/>
    </xf>
    <xf numFmtId="4" fontId="0" fillId="0" borderId="0" xfId="0" applyNumberFormat="1" applyAlignment="1">
      <alignment/>
    </xf>
    <xf numFmtId="0" fontId="16" fillId="25" borderId="17" xfId="0" applyFont="1" applyFill="1" applyBorder="1" applyAlignment="1">
      <alignment horizontal="center"/>
    </xf>
    <xf numFmtId="4" fontId="23" fillId="25" borderId="17" xfId="0" applyNumberFormat="1" applyFont="1" applyFill="1" applyBorder="1" applyAlignment="1">
      <alignment horizontal="center" vertical="center"/>
    </xf>
    <xf numFmtId="49" fontId="43" fillId="25" borderId="17" xfId="0" applyNumberFormat="1" applyFont="1" applyFill="1" applyBorder="1" applyAlignment="1">
      <alignment horizontal="center"/>
    </xf>
    <xf numFmtId="3" fontId="1" fillId="25" borderId="17" xfId="0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/>
    </xf>
    <xf numFmtId="3" fontId="8" fillId="25" borderId="17" xfId="0" applyNumberFormat="1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/>
    </xf>
    <xf numFmtId="3" fontId="16" fillId="25" borderId="17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" fontId="0" fillId="25" borderId="0" xfId="0" applyNumberFormat="1" applyFill="1" applyAlignment="1">
      <alignment/>
    </xf>
    <xf numFmtId="0" fontId="1" fillId="25" borderId="0" xfId="0" applyFont="1" applyFill="1" applyAlignment="1">
      <alignment/>
    </xf>
    <xf numFmtId="10" fontId="38" fillId="25" borderId="0" xfId="0" applyNumberFormat="1" applyFont="1" applyFill="1" applyAlignment="1">
      <alignment horizontal="center"/>
    </xf>
    <xf numFmtId="3" fontId="16" fillId="25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21" fillId="25" borderId="0" xfId="0" applyFont="1" applyFill="1" applyBorder="1" applyAlignment="1">
      <alignment/>
    </xf>
    <xf numFmtId="3" fontId="16" fillId="25" borderId="0" xfId="0" applyNumberFormat="1" applyFont="1" applyFill="1" applyBorder="1" applyAlignment="1">
      <alignment horizontal="center"/>
    </xf>
    <xf numFmtId="3" fontId="1" fillId="0" borderId="17" xfId="63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center" vertical="center"/>
    </xf>
    <xf numFmtId="0" fontId="19" fillId="20" borderId="38" xfId="0" applyFont="1" applyFill="1" applyBorder="1" applyAlignment="1">
      <alignment horizontal="center"/>
    </xf>
    <xf numFmtId="0" fontId="23" fillId="20" borderId="2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/>
    </xf>
    <xf numFmtId="0" fontId="24" fillId="0" borderId="39" xfId="49" applyFont="1" applyBorder="1" applyAlignment="1">
      <alignment horizontal="center" vertical="center"/>
      <protection/>
    </xf>
    <xf numFmtId="0" fontId="35" fillId="0" borderId="40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center" vertical="center"/>
    </xf>
    <xf numFmtId="49" fontId="41" fillId="0" borderId="19" xfId="48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44" fillId="25" borderId="17" xfId="0" applyFont="1" applyFill="1" applyBorder="1" applyAlignment="1">
      <alignment horizontal="center" vertical="center"/>
    </xf>
    <xf numFmtId="49" fontId="41" fillId="0" borderId="42" xfId="48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rmale_Foglio1 12" xfId="48"/>
    <cellStyle name="Normale_SIGMA-TAU_CONFRONTO_OFFERTE (2)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FF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J99"/>
  <sheetViews>
    <sheetView tabSelected="1" zoomScale="95" zoomScaleNormal="95" zoomScalePageLayoutView="0" workbookViewId="0" topLeftCell="A85">
      <selection activeCell="F103" sqref="F103"/>
    </sheetView>
  </sheetViews>
  <sheetFormatPr defaultColWidth="9.140625" defaultRowHeight="15"/>
  <cols>
    <col min="2" max="2" width="10.421875" style="0" customWidth="1"/>
    <col min="3" max="4" width="20.28125" style="0" customWidth="1"/>
    <col min="5" max="5" width="48.00390625" style="0" customWidth="1"/>
    <col min="6" max="6" width="14.00390625" style="1" customWidth="1"/>
    <col min="7" max="7" width="13.00390625" style="1" customWidth="1"/>
    <col min="8" max="9" width="14.00390625" style="1" customWidth="1"/>
    <col min="10" max="10" width="14.140625" style="1" customWidth="1"/>
  </cols>
  <sheetData>
    <row r="6" spans="3:10" ht="14.25">
      <c r="C6" s="117" t="s">
        <v>0</v>
      </c>
      <c r="D6" s="117"/>
      <c r="E6" s="117"/>
      <c r="F6" s="117"/>
      <c r="G6" s="117"/>
      <c r="H6" s="117"/>
      <c r="I6" s="117"/>
      <c r="J6" s="117"/>
    </row>
    <row r="7" spans="3:10" ht="14.25">
      <c r="C7" s="2" t="s">
        <v>1</v>
      </c>
      <c r="D7" s="3" t="s">
        <v>2</v>
      </c>
      <c r="E7" s="4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</row>
    <row r="8" spans="3:10" ht="14.25">
      <c r="C8" s="7" t="s">
        <v>9</v>
      </c>
      <c r="D8" s="8" t="s">
        <v>10</v>
      </c>
      <c r="E8" s="9" t="s">
        <v>11</v>
      </c>
      <c r="F8" s="10">
        <v>1574563</v>
      </c>
      <c r="G8" s="10">
        <v>1188994</v>
      </c>
      <c r="H8" s="10">
        <v>2222455</v>
      </c>
      <c r="I8" s="11">
        <v>1794964</v>
      </c>
      <c r="J8" s="12">
        <v>3191048</v>
      </c>
    </row>
    <row r="9" spans="3:10" ht="14.25">
      <c r="C9" s="13" t="s">
        <v>12</v>
      </c>
      <c r="D9" s="14" t="s">
        <v>13</v>
      </c>
      <c r="E9" s="15" t="s">
        <v>14</v>
      </c>
      <c r="F9" s="16">
        <v>2629949</v>
      </c>
      <c r="G9" s="16">
        <v>2001027</v>
      </c>
      <c r="H9" s="16">
        <v>3766614</v>
      </c>
      <c r="I9" s="17">
        <v>3023132</v>
      </c>
      <c r="J9" s="18">
        <v>5374458</v>
      </c>
    </row>
    <row r="10" spans="3:10" ht="14.25">
      <c r="C10" s="13" t="s">
        <v>15</v>
      </c>
      <c r="D10" s="14" t="s">
        <v>16</v>
      </c>
      <c r="E10" s="15" t="s">
        <v>17</v>
      </c>
      <c r="F10" s="16">
        <v>1723191</v>
      </c>
      <c r="G10" s="16">
        <v>1311117</v>
      </c>
      <c r="H10" s="16">
        <v>2477352</v>
      </c>
      <c r="I10" s="17">
        <v>1984198</v>
      </c>
      <c r="J10" s="18">
        <v>3527462</v>
      </c>
    </row>
    <row r="11" spans="3:10" ht="14.25">
      <c r="C11" s="13" t="s">
        <v>18</v>
      </c>
      <c r="D11" s="14" t="s">
        <v>19</v>
      </c>
      <c r="E11" s="15" t="s">
        <v>20</v>
      </c>
      <c r="F11" s="16">
        <v>847531</v>
      </c>
      <c r="G11" s="16">
        <v>665652</v>
      </c>
      <c r="H11" s="16">
        <v>1257039</v>
      </c>
      <c r="I11" s="17">
        <v>997280</v>
      </c>
      <c r="J11" s="18">
        <v>1772942</v>
      </c>
    </row>
    <row r="12" spans="3:10" ht="14.25">
      <c r="C12" s="13" t="s">
        <v>21</v>
      </c>
      <c r="D12" s="14" t="s">
        <v>22</v>
      </c>
      <c r="E12" s="15" t="s">
        <v>23</v>
      </c>
      <c r="F12" s="16">
        <v>2612841</v>
      </c>
      <c r="G12" s="16">
        <v>1993971</v>
      </c>
      <c r="H12" s="16">
        <v>3716654</v>
      </c>
      <c r="I12" s="17">
        <v>2996448</v>
      </c>
      <c r="J12" s="18">
        <v>5327018</v>
      </c>
    </row>
    <row r="13" spans="3:10" ht="14.25">
      <c r="C13" s="13" t="s">
        <v>24</v>
      </c>
      <c r="D13" s="14" t="s">
        <v>25</v>
      </c>
      <c r="E13" s="15" t="s">
        <v>26</v>
      </c>
      <c r="F13" s="16">
        <v>1578171</v>
      </c>
      <c r="G13" s="16">
        <v>1195539</v>
      </c>
      <c r="H13" s="16">
        <v>2256057</v>
      </c>
      <c r="I13" s="17">
        <v>1810716</v>
      </c>
      <c r="J13" s="18">
        <v>3219051</v>
      </c>
    </row>
    <row r="14" spans="3:10" ht="14.25">
      <c r="C14" s="13" t="s">
        <v>27</v>
      </c>
      <c r="D14" s="14" t="s">
        <v>28</v>
      </c>
      <c r="E14" s="15" t="s">
        <v>29</v>
      </c>
      <c r="F14" s="16">
        <v>632720</v>
      </c>
      <c r="G14" s="16">
        <v>479965</v>
      </c>
      <c r="H14" s="16">
        <v>918469</v>
      </c>
      <c r="I14" s="17">
        <v>731215</v>
      </c>
      <c r="J14" s="18">
        <v>1299939</v>
      </c>
    </row>
    <row r="15" spans="3:10" ht="14.25">
      <c r="C15" s="13" t="s">
        <v>30</v>
      </c>
      <c r="D15" s="14" t="s">
        <v>31</v>
      </c>
      <c r="E15" s="15" t="s">
        <v>32</v>
      </c>
      <c r="F15" s="16">
        <v>3059</v>
      </c>
      <c r="G15" s="16">
        <v>2588</v>
      </c>
      <c r="H15" s="16">
        <v>5109</v>
      </c>
      <c r="I15" s="17">
        <v>3872</v>
      </c>
      <c r="J15" s="18">
        <v>6884</v>
      </c>
    </row>
    <row r="16" spans="3:10" ht="14.25">
      <c r="C16" s="13" t="s">
        <v>33</v>
      </c>
      <c r="D16" s="14" t="s">
        <v>34</v>
      </c>
      <c r="E16" s="15" t="s">
        <v>35</v>
      </c>
      <c r="F16" s="16">
        <v>1087660</v>
      </c>
      <c r="G16" s="16">
        <v>790366</v>
      </c>
      <c r="H16" s="16">
        <v>1389182</v>
      </c>
      <c r="I16" s="17">
        <v>1176195</v>
      </c>
      <c r="J16" s="18">
        <v>2091013</v>
      </c>
    </row>
    <row r="17" spans="3:10" ht="14.25">
      <c r="C17" s="13" t="s">
        <v>36</v>
      </c>
      <c r="D17" s="14" t="s">
        <v>37</v>
      </c>
      <c r="E17" s="15" t="s">
        <v>38</v>
      </c>
      <c r="F17" s="16">
        <v>1175464</v>
      </c>
      <c r="G17" s="16">
        <v>866248</v>
      </c>
      <c r="H17" s="16">
        <v>1593692</v>
      </c>
      <c r="I17" s="17">
        <v>1308745</v>
      </c>
      <c r="J17" s="18">
        <v>2326659</v>
      </c>
    </row>
    <row r="18" spans="3:10" ht="14.25">
      <c r="C18" s="19" t="s">
        <v>39</v>
      </c>
      <c r="D18" s="20" t="s">
        <v>40</v>
      </c>
      <c r="E18" s="21" t="s">
        <v>41</v>
      </c>
      <c r="F18" s="22">
        <v>24100</v>
      </c>
      <c r="G18" s="22">
        <v>17724</v>
      </c>
      <c r="H18" s="22">
        <v>32323</v>
      </c>
      <c r="I18" s="23">
        <v>26693</v>
      </c>
      <c r="J18" s="24">
        <v>47454</v>
      </c>
    </row>
    <row r="19" spans="6:10" ht="14.25">
      <c r="F19" s="25">
        <f>+SUM(F8:F18)</f>
        <v>13889249</v>
      </c>
      <c r="G19" s="25">
        <f>+SUM(G8:G18)</f>
        <v>10513191</v>
      </c>
      <c r="H19" s="25">
        <f>+SUM(H8:H18)</f>
        <v>19634946</v>
      </c>
      <c r="I19" s="25">
        <f>+SUM(I8:I18)</f>
        <v>15853458</v>
      </c>
      <c r="J19" s="25">
        <f>+SUM(J8:J18)</f>
        <v>28183928</v>
      </c>
    </row>
    <row r="20" spans="6:10" ht="14.25">
      <c r="F20" s="26">
        <v>0.32</v>
      </c>
      <c r="G20" s="26">
        <v>0.24</v>
      </c>
      <c r="H20" s="27">
        <v>0.44</v>
      </c>
      <c r="I20" s="26">
        <f>+I19/SUM(I19:J19)</f>
        <v>0.35999997820034096</v>
      </c>
      <c r="J20" s="26">
        <f>+J19/SUM(I19:J19)</f>
        <v>0.6400000217996591</v>
      </c>
    </row>
    <row r="21" spans="6:10" ht="14.25">
      <c r="F21" s="25"/>
      <c r="G21" s="25"/>
      <c r="H21" s="28">
        <f>+H19+G19+F19</f>
        <v>44037386</v>
      </c>
      <c r="I21" s="25"/>
      <c r="J21" s="25">
        <f>+J19+I19</f>
        <v>44037386</v>
      </c>
    </row>
    <row r="23" spans="3:10" ht="14.25">
      <c r="C23" s="118" t="s">
        <v>42</v>
      </c>
      <c r="D23" s="118"/>
      <c r="E23" s="118"/>
      <c r="F23" s="118"/>
      <c r="G23" s="118"/>
      <c r="H23" s="118"/>
      <c r="I23" s="118"/>
      <c r="J23" s="118"/>
    </row>
    <row r="24" spans="3:10" ht="14.25">
      <c r="C24" s="29" t="s">
        <v>1</v>
      </c>
      <c r="D24" s="3" t="s">
        <v>2</v>
      </c>
      <c r="E24" s="29" t="s">
        <v>3</v>
      </c>
      <c r="F24" s="30" t="s">
        <v>4</v>
      </c>
      <c r="G24" s="31" t="s">
        <v>5</v>
      </c>
      <c r="H24" s="31" t="s">
        <v>6</v>
      </c>
      <c r="I24" s="30" t="s">
        <v>7</v>
      </c>
      <c r="J24" s="30" t="s">
        <v>8</v>
      </c>
    </row>
    <row r="25" spans="3:10" ht="14.25">
      <c r="C25" s="32" t="s">
        <v>43</v>
      </c>
      <c r="D25" s="32" t="s">
        <v>44</v>
      </c>
      <c r="E25" s="32" t="s">
        <v>45</v>
      </c>
      <c r="F25" s="33">
        <v>42440</v>
      </c>
      <c r="G25" s="33">
        <v>8815</v>
      </c>
      <c r="H25" s="34">
        <v>11773</v>
      </c>
      <c r="I25" s="35">
        <f aca="true" t="shared" si="0" ref="I25:I56">(F25+G25+H25)*0.36</f>
        <v>22690.079999999998</v>
      </c>
      <c r="J25" s="36">
        <f aca="true" t="shared" si="1" ref="J25:J56">(F25+G25+H25)*0.64</f>
        <v>40337.92</v>
      </c>
    </row>
    <row r="26" spans="3:10" s="37" customFormat="1" ht="14.25">
      <c r="C26" s="32" t="s">
        <v>46</v>
      </c>
      <c r="D26" s="32" t="s">
        <v>47</v>
      </c>
      <c r="E26" s="32" t="s">
        <v>48</v>
      </c>
      <c r="F26" s="38">
        <v>11247</v>
      </c>
      <c r="G26" s="38">
        <v>2178</v>
      </c>
      <c r="H26" s="38">
        <v>2603</v>
      </c>
      <c r="I26" s="35">
        <f t="shared" si="0"/>
        <v>5770.08</v>
      </c>
      <c r="J26" s="36">
        <f t="shared" si="1"/>
        <v>10257.92</v>
      </c>
    </row>
    <row r="27" spans="3:10" s="37" customFormat="1" ht="14.25">
      <c r="C27" s="32" t="s">
        <v>49</v>
      </c>
      <c r="D27" s="32" t="s">
        <v>50</v>
      </c>
      <c r="E27" s="32" t="s">
        <v>51</v>
      </c>
      <c r="F27" s="39">
        <v>13636</v>
      </c>
      <c r="G27" s="39">
        <v>2752</v>
      </c>
      <c r="H27" s="34">
        <v>3234</v>
      </c>
      <c r="I27" s="35">
        <f t="shared" si="0"/>
        <v>7063.92</v>
      </c>
      <c r="J27" s="36">
        <f t="shared" si="1"/>
        <v>12558.08</v>
      </c>
    </row>
    <row r="28" spans="3:10" s="37" customFormat="1" ht="14.25">
      <c r="C28" s="32" t="s">
        <v>52</v>
      </c>
      <c r="D28" s="32" t="s">
        <v>53</v>
      </c>
      <c r="E28" s="32" t="s">
        <v>45</v>
      </c>
      <c r="F28" s="39">
        <v>34903</v>
      </c>
      <c r="G28" s="39">
        <v>15949</v>
      </c>
      <c r="H28" s="39">
        <v>27911</v>
      </c>
      <c r="I28" s="35">
        <f t="shared" si="0"/>
        <v>28354.68</v>
      </c>
      <c r="J28" s="36">
        <f t="shared" si="1"/>
        <v>50408.32</v>
      </c>
    </row>
    <row r="29" spans="3:10" s="37" customFormat="1" ht="14.25">
      <c r="C29" s="32" t="s">
        <v>54</v>
      </c>
      <c r="D29" s="32" t="s">
        <v>55</v>
      </c>
      <c r="E29" s="32" t="s">
        <v>56</v>
      </c>
      <c r="F29" s="39">
        <v>139</v>
      </c>
      <c r="G29" s="39">
        <v>105</v>
      </c>
      <c r="H29" s="39">
        <v>201</v>
      </c>
      <c r="I29" s="35">
        <f t="shared" si="0"/>
        <v>160.2</v>
      </c>
      <c r="J29" s="36">
        <f t="shared" si="1"/>
        <v>284.8</v>
      </c>
    </row>
    <row r="30" spans="3:10" s="37" customFormat="1" ht="14.25">
      <c r="C30" s="32" t="s">
        <v>57</v>
      </c>
      <c r="D30" s="32" t="s">
        <v>58</v>
      </c>
      <c r="E30" s="32" t="s">
        <v>59</v>
      </c>
      <c r="F30" s="39">
        <v>2683</v>
      </c>
      <c r="G30" s="39">
        <v>2162</v>
      </c>
      <c r="H30" s="39">
        <v>4321</v>
      </c>
      <c r="I30" s="35">
        <f t="shared" si="0"/>
        <v>3299.7599999999998</v>
      </c>
      <c r="J30" s="36">
        <f t="shared" si="1"/>
        <v>5866.24</v>
      </c>
    </row>
    <row r="31" spans="3:10" s="37" customFormat="1" ht="14.25">
      <c r="C31" s="32" t="s">
        <v>60</v>
      </c>
      <c r="D31" s="32" t="s">
        <v>61</v>
      </c>
      <c r="E31" s="32" t="s">
        <v>62</v>
      </c>
      <c r="F31" s="39">
        <v>76</v>
      </c>
      <c r="G31" s="39">
        <v>57</v>
      </c>
      <c r="H31" s="39">
        <v>109</v>
      </c>
      <c r="I31" s="35">
        <f t="shared" si="0"/>
        <v>87.11999999999999</v>
      </c>
      <c r="J31" s="36">
        <f t="shared" si="1"/>
        <v>154.88</v>
      </c>
    </row>
    <row r="32" spans="3:10" s="37" customFormat="1" ht="14.25">
      <c r="C32" s="32" t="s">
        <v>63</v>
      </c>
      <c r="D32" s="32" t="s">
        <v>53</v>
      </c>
      <c r="E32" s="32" t="s">
        <v>64</v>
      </c>
      <c r="F32" s="39">
        <v>34039</v>
      </c>
      <c r="G32" s="39">
        <v>25145</v>
      </c>
      <c r="H32" s="39">
        <v>48286</v>
      </c>
      <c r="I32" s="35">
        <f t="shared" si="0"/>
        <v>38689.2</v>
      </c>
      <c r="J32" s="36">
        <f t="shared" si="1"/>
        <v>68780.8</v>
      </c>
    </row>
    <row r="33" spans="3:10" s="37" customFormat="1" ht="14.25">
      <c r="C33" s="32" t="s">
        <v>65</v>
      </c>
      <c r="D33" s="32" t="s">
        <v>66</v>
      </c>
      <c r="E33" s="32" t="s">
        <v>67</v>
      </c>
      <c r="F33" s="39">
        <v>3913</v>
      </c>
      <c r="G33" s="39">
        <v>3459</v>
      </c>
      <c r="H33" s="39">
        <v>7114</v>
      </c>
      <c r="I33" s="35">
        <f t="shared" si="0"/>
        <v>5214.96</v>
      </c>
      <c r="J33" s="36">
        <f t="shared" si="1"/>
        <v>9271.04</v>
      </c>
    </row>
    <row r="34" spans="3:10" s="37" customFormat="1" ht="14.25">
      <c r="C34" s="32" t="s">
        <v>68</v>
      </c>
      <c r="D34" s="32" t="s">
        <v>69</v>
      </c>
      <c r="E34" s="32" t="s">
        <v>70</v>
      </c>
      <c r="F34" s="39">
        <v>568</v>
      </c>
      <c r="G34" s="39">
        <v>419</v>
      </c>
      <c r="H34" s="39">
        <v>790</v>
      </c>
      <c r="I34" s="35">
        <f t="shared" si="0"/>
        <v>639.72</v>
      </c>
      <c r="J34" s="36">
        <f t="shared" si="1"/>
        <v>1137.28</v>
      </c>
    </row>
    <row r="35" spans="3:10" s="37" customFormat="1" ht="14.25">
      <c r="C35" s="32" t="s">
        <v>71</v>
      </c>
      <c r="D35" s="32" t="s">
        <v>69</v>
      </c>
      <c r="E35" s="32" t="s">
        <v>72</v>
      </c>
      <c r="F35" s="39">
        <v>868</v>
      </c>
      <c r="G35" s="39">
        <v>672</v>
      </c>
      <c r="H35" s="39">
        <v>1238</v>
      </c>
      <c r="I35" s="35">
        <f t="shared" si="0"/>
        <v>1000.0799999999999</v>
      </c>
      <c r="J35" s="36">
        <f t="shared" si="1"/>
        <v>1777.92</v>
      </c>
    </row>
    <row r="36" spans="3:10" s="37" customFormat="1" ht="14.25">
      <c r="C36" s="32" t="s">
        <v>73</v>
      </c>
      <c r="D36" s="32" t="s">
        <v>69</v>
      </c>
      <c r="E36" s="32" t="s">
        <v>74</v>
      </c>
      <c r="F36" s="39">
        <v>97</v>
      </c>
      <c r="G36" s="39">
        <v>74</v>
      </c>
      <c r="H36" s="39">
        <v>141</v>
      </c>
      <c r="I36" s="35">
        <f t="shared" si="0"/>
        <v>112.32</v>
      </c>
      <c r="J36" s="36">
        <f t="shared" si="1"/>
        <v>199.68</v>
      </c>
    </row>
    <row r="37" spans="3:10" s="37" customFormat="1" ht="14.25">
      <c r="C37" s="32" t="s">
        <v>75</v>
      </c>
      <c r="D37" s="32" t="s">
        <v>69</v>
      </c>
      <c r="E37" s="32" t="s">
        <v>76</v>
      </c>
      <c r="F37" s="39">
        <v>0</v>
      </c>
      <c r="G37" s="39">
        <v>0</v>
      </c>
      <c r="H37" s="39">
        <v>0</v>
      </c>
      <c r="I37" s="35">
        <f t="shared" si="0"/>
        <v>0</v>
      </c>
      <c r="J37" s="36">
        <f t="shared" si="1"/>
        <v>0</v>
      </c>
    </row>
    <row r="38" spans="3:10" s="37" customFormat="1" ht="14.25">
      <c r="C38" s="32" t="s">
        <v>77</v>
      </c>
      <c r="D38" s="32" t="s">
        <v>78</v>
      </c>
      <c r="E38" s="32" t="s">
        <v>79</v>
      </c>
      <c r="F38" s="39">
        <v>103</v>
      </c>
      <c r="G38" s="39">
        <v>78</v>
      </c>
      <c r="H38" s="39">
        <v>153</v>
      </c>
      <c r="I38" s="35">
        <f t="shared" si="0"/>
        <v>120.24</v>
      </c>
      <c r="J38" s="36">
        <f t="shared" si="1"/>
        <v>213.76</v>
      </c>
    </row>
    <row r="39" spans="3:10" s="37" customFormat="1" ht="14.25">
      <c r="C39" s="32" t="s">
        <v>80</v>
      </c>
      <c r="D39" s="32" t="s">
        <v>78</v>
      </c>
      <c r="E39" s="32" t="s">
        <v>81</v>
      </c>
      <c r="F39" s="39">
        <v>213</v>
      </c>
      <c r="G39" s="39">
        <v>163</v>
      </c>
      <c r="H39" s="39">
        <v>324</v>
      </c>
      <c r="I39" s="35">
        <f t="shared" si="0"/>
        <v>252</v>
      </c>
      <c r="J39" s="36">
        <f t="shared" si="1"/>
        <v>448</v>
      </c>
    </row>
    <row r="40" spans="3:10" s="37" customFormat="1" ht="14.25">
      <c r="C40" s="32" t="s">
        <v>82</v>
      </c>
      <c r="D40" s="32" t="s">
        <v>78</v>
      </c>
      <c r="E40" s="32" t="s">
        <v>83</v>
      </c>
      <c r="F40" s="39">
        <v>1252</v>
      </c>
      <c r="G40" s="39">
        <v>916</v>
      </c>
      <c r="H40" s="39">
        <v>1696</v>
      </c>
      <c r="I40" s="35">
        <f t="shared" si="0"/>
        <v>1391.04</v>
      </c>
      <c r="J40" s="36">
        <f t="shared" si="1"/>
        <v>2472.96</v>
      </c>
    </row>
    <row r="41" spans="3:10" s="37" customFormat="1" ht="14.25">
      <c r="C41" s="32" t="s">
        <v>84</v>
      </c>
      <c r="D41" s="32" t="s">
        <v>69</v>
      </c>
      <c r="E41" s="32" t="s">
        <v>85</v>
      </c>
      <c r="F41" s="39">
        <v>100</v>
      </c>
      <c r="G41" s="39">
        <v>77</v>
      </c>
      <c r="H41" s="39">
        <v>146</v>
      </c>
      <c r="I41" s="35">
        <f t="shared" si="0"/>
        <v>116.28</v>
      </c>
      <c r="J41" s="36">
        <f t="shared" si="1"/>
        <v>206.72</v>
      </c>
    </row>
    <row r="42" spans="3:10" s="37" customFormat="1" ht="14.25">
      <c r="C42" s="32" t="s">
        <v>86</v>
      </c>
      <c r="D42" s="32" t="s">
        <v>55</v>
      </c>
      <c r="E42" s="32" t="s">
        <v>87</v>
      </c>
      <c r="F42" s="39">
        <v>2479</v>
      </c>
      <c r="G42" s="39">
        <v>1895</v>
      </c>
      <c r="H42" s="39">
        <v>2492</v>
      </c>
      <c r="I42" s="35">
        <f t="shared" si="0"/>
        <v>2471.7599999999998</v>
      </c>
      <c r="J42" s="36">
        <f t="shared" si="1"/>
        <v>4394.24</v>
      </c>
    </row>
    <row r="43" spans="3:10" s="37" customFormat="1" ht="14.25">
      <c r="C43" s="32" t="s">
        <v>88</v>
      </c>
      <c r="D43" s="32" t="s">
        <v>69</v>
      </c>
      <c r="E43" s="32" t="s">
        <v>89</v>
      </c>
      <c r="F43" s="39">
        <v>329</v>
      </c>
      <c r="G43" s="39">
        <v>240</v>
      </c>
      <c r="H43" s="39">
        <v>451</v>
      </c>
      <c r="I43" s="35">
        <f t="shared" si="0"/>
        <v>367.2</v>
      </c>
      <c r="J43" s="36">
        <f t="shared" si="1"/>
        <v>652.8000000000001</v>
      </c>
    </row>
    <row r="44" spans="3:10" s="37" customFormat="1" ht="14.25">
      <c r="C44" s="32" t="s">
        <v>90</v>
      </c>
      <c r="D44" s="32" t="s">
        <v>91</v>
      </c>
      <c r="E44" s="32" t="s">
        <v>92</v>
      </c>
      <c r="F44" s="39">
        <v>1</v>
      </c>
      <c r="G44" s="39">
        <v>0</v>
      </c>
      <c r="H44" s="39">
        <v>1</v>
      </c>
      <c r="I44" s="35">
        <f t="shared" si="0"/>
        <v>0.72</v>
      </c>
      <c r="J44" s="36">
        <f t="shared" si="1"/>
        <v>1.28</v>
      </c>
    </row>
    <row r="45" spans="3:10" s="37" customFormat="1" ht="14.25">
      <c r="C45" s="32" t="s">
        <v>93</v>
      </c>
      <c r="D45" s="32" t="s">
        <v>69</v>
      </c>
      <c r="E45" s="32" t="s">
        <v>94</v>
      </c>
      <c r="F45" s="39">
        <v>146</v>
      </c>
      <c r="G45" s="39">
        <v>111</v>
      </c>
      <c r="H45" s="39">
        <v>209</v>
      </c>
      <c r="I45" s="35">
        <f t="shared" si="0"/>
        <v>167.76</v>
      </c>
      <c r="J45" s="36">
        <f t="shared" si="1"/>
        <v>298.24</v>
      </c>
    </row>
    <row r="46" spans="3:10" s="37" customFormat="1" ht="14.25">
      <c r="C46" s="32" t="s">
        <v>95</v>
      </c>
      <c r="D46" s="32" t="s">
        <v>69</v>
      </c>
      <c r="E46" s="32" t="s">
        <v>96</v>
      </c>
      <c r="F46" s="39">
        <v>33</v>
      </c>
      <c r="G46" s="39">
        <v>24</v>
      </c>
      <c r="H46" s="39">
        <v>48</v>
      </c>
      <c r="I46" s="35">
        <f t="shared" si="0"/>
        <v>37.8</v>
      </c>
      <c r="J46" s="36">
        <f t="shared" si="1"/>
        <v>67.2</v>
      </c>
    </row>
    <row r="47" spans="3:10" s="37" customFormat="1" ht="14.25">
      <c r="C47" s="32" t="s">
        <v>97</v>
      </c>
      <c r="D47" s="32" t="s">
        <v>91</v>
      </c>
      <c r="E47" s="32" t="s">
        <v>98</v>
      </c>
      <c r="F47" s="39">
        <v>25</v>
      </c>
      <c r="G47" s="39">
        <v>19</v>
      </c>
      <c r="H47" s="39">
        <v>36</v>
      </c>
      <c r="I47" s="35">
        <f t="shared" si="0"/>
        <v>28.799999999999997</v>
      </c>
      <c r="J47" s="36">
        <f t="shared" si="1"/>
        <v>51.2</v>
      </c>
    </row>
    <row r="48" spans="3:10" s="37" customFormat="1" ht="14.25">
      <c r="C48" s="32" t="s">
        <v>99</v>
      </c>
      <c r="D48" s="32" t="s">
        <v>69</v>
      </c>
      <c r="E48" s="32" t="s">
        <v>100</v>
      </c>
      <c r="F48" s="39">
        <v>96</v>
      </c>
      <c r="G48" s="39">
        <v>73</v>
      </c>
      <c r="H48" s="39">
        <v>141</v>
      </c>
      <c r="I48" s="35">
        <f t="shared" si="0"/>
        <v>111.6</v>
      </c>
      <c r="J48" s="36">
        <f t="shared" si="1"/>
        <v>198.4</v>
      </c>
    </row>
    <row r="49" spans="3:10" s="37" customFormat="1" ht="14.25">
      <c r="C49" s="32" t="s">
        <v>101</v>
      </c>
      <c r="D49" s="32" t="s">
        <v>91</v>
      </c>
      <c r="E49" s="32" t="s">
        <v>102</v>
      </c>
      <c r="F49" s="39">
        <v>0</v>
      </c>
      <c r="G49" s="39">
        <v>0</v>
      </c>
      <c r="H49" s="39">
        <v>0</v>
      </c>
      <c r="I49" s="35">
        <f t="shared" si="0"/>
        <v>0</v>
      </c>
      <c r="J49" s="36">
        <f t="shared" si="1"/>
        <v>0</v>
      </c>
    </row>
    <row r="50" spans="3:10" s="37" customFormat="1" ht="14.25">
      <c r="C50" s="32" t="s">
        <v>103</v>
      </c>
      <c r="D50" s="32" t="s">
        <v>69</v>
      </c>
      <c r="E50" s="32" t="s">
        <v>104</v>
      </c>
      <c r="F50" s="39">
        <v>1641</v>
      </c>
      <c r="G50" s="39">
        <v>1239</v>
      </c>
      <c r="H50" s="39">
        <v>2103</v>
      </c>
      <c r="I50" s="35">
        <f t="shared" si="0"/>
        <v>1793.8799999999999</v>
      </c>
      <c r="J50" s="36">
        <f t="shared" si="1"/>
        <v>3189.12</v>
      </c>
    </row>
    <row r="51" spans="3:10" s="37" customFormat="1" ht="14.25">
      <c r="C51" s="32" t="s">
        <v>105</v>
      </c>
      <c r="D51" s="32" t="s">
        <v>106</v>
      </c>
      <c r="E51" s="32" t="s">
        <v>107</v>
      </c>
      <c r="F51" s="39">
        <v>8675</v>
      </c>
      <c r="G51" s="39">
        <v>4101</v>
      </c>
      <c r="H51" s="39">
        <v>2288</v>
      </c>
      <c r="I51" s="35">
        <f t="shared" si="0"/>
        <v>5423.04</v>
      </c>
      <c r="J51" s="36">
        <f t="shared" si="1"/>
        <v>9640.960000000001</v>
      </c>
    </row>
    <row r="52" spans="3:10" s="37" customFormat="1" ht="14.25">
      <c r="C52" s="32" t="s">
        <v>108</v>
      </c>
      <c r="D52" s="32" t="s">
        <v>69</v>
      </c>
      <c r="E52" s="32" t="s">
        <v>109</v>
      </c>
      <c r="F52" s="39">
        <v>1099</v>
      </c>
      <c r="G52" s="39">
        <v>826</v>
      </c>
      <c r="H52" s="39">
        <v>1595</v>
      </c>
      <c r="I52" s="35">
        <f t="shared" si="0"/>
        <v>1267.2</v>
      </c>
      <c r="J52" s="36">
        <f t="shared" si="1"/>
        <v>2252.8</v>
      </c>
    </row>
    <row r="53" spans="3:10" s="37" customFormat="1" ht="14.25">
      <c r="C53" s="32" t="s">
        <v>110</v>
      </c>
      <c r="D53" s="32" t="s">
        <v>69</v>
      </c>
      <c r="E53" s="32" t="s">
        <v>111</v>
      </c>
      <c r="F53" s="39">
        <v>533</v>
      </c>
      <c r="G53" s="39">
        <v>376</v>
      </c>
      <c r="H53" s="39">
        <v>685</v>
      </c>
      <c r="I53" s="35">
        <f t="shared" si="0"/>
        <v>573.84</v>
      </c>
      <c r="J53" s="36">
        <f t="shared" si="1"/>
        <v>1020.16</v>
      </c>
    </row>
    <row r="54" spans="3:10" s="37" customFormat="1" ht="14.25">
      <c r="C54" s="32" t="s">
        <v>112</v>
      </c>
      <c r="D54" s="32" t="s">
        <v>69</v>
      </c>
      <c r="E54" s="32" t="s">
        <v>113</v>
      </c>
      <c r="F54" s="39">
        <v>64</v>
      </c>
      <c r="G54" s="39">
        <v>48</v>
      </c>
      <c r="H54" s="39">
        <v>93</v>
      </c>
      <c r="I54" s="35">
        <f t="shared" si="0"/>
        <v>73.8</v>
      </c>
      <c r="J54" s="36">
        <f t="shared" si="1"/>
        <v>131.2</v>
      </c>
    </row>
    <row r="55" spans="3:10" s="37" customFormat="1" ht="14.25">
      <c r="C55" s="32" t="s">
        <v>114</v>
      </c>
      <c r="D55" s="32" t="s">
        <v>69</v>
      </c>
      <c r="E55" s="32" t="s">
        <v>115</v>
      </c>
      <c r="F55" s="39">
        <v>0</v>
      </c>
      <c r="G55" s="39">
        <v>0</v>
      </c>
      <c r="H55" s="39">
        <v>0</v>
      </c>
      <c r="I55" s="35">
        <f t="shared" si="0"/>
        <v>0</v>
      </c>
      <c r="J55" s="36">
        <f t="shared" si="1"/>
        <v>0</v>
      </c>
    </row>
    <row r="56" spans="3:10" s="37" customFormat="1" ht="14.25">
      <c r="C56" s="32" t="s">
        <v>116</v>
      </c>
      <c r="D56" s="32" t="s">
        <v>69</v>
      </c>
      <c r="E56" s="32" t="s">
        <v>117</v>
      </c>
      <c r="F56" s="39">
        <v>53</v>
      </c>
      <c r="G56" s="39">
        <v>40</v>
      </c>
      <c r="H56" s="39">
        <v>79</v>
      </c>
      <c r="I56" s="35">
        <f t="shared" si="0"/>
        <v>61.919999999999995</v>
      </c>
      <c r="J56" s="36">
        <f t="shared" si="1"/>
        <v>110.08</v>
      </c>
    </row>
    <row r="57" spans="3:10" s="37" customFormat="1" ht="14.25">
      <c r="C57" s="32" t="s">
        <v>118</v>
      </c>
      <c r="D57" s="32" t="s">
        <v>69</v>
      </c>
      <c r="E57" s="32" t="s">
        <v>119</v>
      </c>
      <c r="F57" s="39">
        <v>102</v>
      </c>
      <c r="G57" s="39">
        <v>72</v>
      </c>
      <c r="H57" s="39">
        <v>144</v>
      </c>
      <c r="I57" s="35">
        <f aca="true" t="shared" si="2" ref="I57:I88">(F57+G57+H57)*0.36</f>
        <v>114.47999999999999</v>
      </c>
      <c r="J57" s="36">
        <f aca="true" t="shared" si="3" ref="J57:J86">(F57+G57+H57)*0.64</f>
        <v>203.52</v>
      </c>
    </row>
    <row r="58" spans="3:10" s="37" customFormat="1" ht="14.25">
      <c r="C58" s="32" t="s">
        <v>120</v>
      </c>
      <c r="D58" s="32" t="s">
        <v>121</v>
      </c>
      <c r="E58" s="32" t="s">
        <v>122</v>
      </c>
      <c r="F58" s="39">
        <v>0</v>
      </c>
      <c r="G58" s="39">
        <v>0</v>
      </c>
      <c r="H58" s="39">
        <v>0</v>
      </c>
      <c r="I58" s="35">
        <f t="shared" si="2"/>
        <v>0</v>
      </c>
      <c r="J58" s="36">
        <f t="shared" si="3"/>
        <v>0</v>
      </c>
    </row>
    <row r="59" spans="3:10" s="37" customFormat="1" ht="14.25">
      <c r="C59" s="32" t="s">
        <v>123</v>
      </c>
      <c r="D59" s="32" t="s">
        <v>61</v>
      </c>
      <c r="E59" s="32" t="s">
        <v>124</v>
      </c>
      <c r="F59" s="39">
        <v>191</v>
      </c>
      <c r="G59" s="39">
        <v>146</v>
      </c>
      <c r="H59" s="39">
        <v>278</v>
      </c>
      <c r="I59" s="35">
        <f t="shared" si="2"/>
        <v>221.4</v>
      </c>
      <c r="J59" s="36">
        <f t="shared" si="3"/>
        <v>393.6</v>
      </c>
    </row>
    <row r="60" spans="3:10" s="37" customFormat="1" ht="14.25">
      <c r="C60" s="32" t="s">
        <v>125</v>
      </c>
      <c r="D60" s="32" t="s">
        <v>121</v>
      </c>
      <c r="E60" s="32" t="s">
        <v>126</v>
      </c>
      <c r="F60" s="39">
        <v>0</v>
      </c>
      <c r="G60" s="39">
        <v>0</v>
      </c>
      <c r="H60" s="39">
        <v>0</v>
      </c>
      <c r="I60" s="35">
        <f t="shared" si="2"/>
        <v>0</v>
      </c>
      <c r="J60" s="36">
        <f t="shared" si="3"/>
        <v>0</v>
      </c>
    </row>
    <row r="61" spans="3:10" s="37" customFormat="1" ht="14.25">
      <c r="C61" s="32" t="s">
        <v>127</v>
      </c>
      <c r="D61" s="32" t="s">
        <v>61</v>
      </c>
      <c r="E61" s="32" t="s">
        <v>128</v>
      </c>
      <c r="F61" s="39">
        <v>161</v>
      </c>
      <c r="G61" s="39">
        <v>123</v>
      </c>
      <c r="H61" s="39">
        <v>235</v>
      </c>
      <c r="I61" s="35">
        <f t="shared" si="2"/>
        <v>186.84</v>
      </c>
      <c r="J61" s="36">
        <f t="shared" si="3"/>
        <v>332.16</v>
      </c>
    </row>
    <row r="62" spans="3:10" s="37" customFormat="1" ht="14.25">
      <c r="C62" s="32" t="s">
        <v>129</v>
      </c>
      <c r="D62" s="32" t="s">
        <v>121</v>
      </c>
      <c r="E62" s="32" t="s">
        <v>130</v>
      </c>
      <c r="F62" s="39">
        <v>59</v>
      </c>
      <c r="G62" s="39">
        <v>46</v>
      </c>
      <c r="H62" s="39">
        <v>88</v>
      </c>
      <c r="I62" s="35">
        <f t="shared" si="2"/>
        <v>69.48</v>
      </c>
      <c r="J62" s="36">
        <f t="shared" si="3"/>
        <v>123.52</v>
      </c>
    </row>
    <row r="63" spans="3:10" s="37" customFormat="1" ht="14.25">
      <c r="C63" s="32" t="s">
        <v>131</v>
      </c>
      <c r="D63" s="32" t="s">
        <v>132</v>
      </c>
      <c r="E63" s="32" t="s">
        <v>133</v>
      </c>
      <c r="F63" s="39">
        <v>271</v>
      </c>
      <c r="G63" s="39">
        <v>165</v>
      </c>
      <c r="H63" s="39">
        <v>318</v>
      </c>
      <c r="I63" s="35">
        <f t="shared" si="2"/>
        <v>271.44</v>
      </c>
      <c r="J63" s="36">
        <f t="shared" si="3"/>
        <v>482.56</v>
      </c>
    </row>
    <row r="64" spans="3:10" s="37" customFormat="1" ht="14.25">
      <c r="C64" s="32" t="s">
        <v>134</v>
      </c>
      <c r="D64" s="32" t="s">
        <v>69</v>
      </c>
      <c r="E64" s="32" t="s">
        <v>135</v>
      </c>
      <c r="F64" s="39">
        <v>96</v>
      </c>
      <c r="G64" s="39">
        <v>73</v>
      </c>
      <c r="H64" s="39">
        <v>141</v>
      </c>
      <c r="I64" s="35">
        <f t="shared" si="2"/>
        <v>111.6</v>
      </c>
      <c r="J64" s="36">
        <f t="shared" si="3"/>
        <v>198.4</v>
      </c>
    </row>
    <row r="65" spans="3:10" s="37" customFormat="1" ht="14.25">
      <c r="C65" s="32" t="s">
        <v>136</v>
      </c>
      <c r="D65" s="32" t="s">
        <v>78</v>
      </c>
      <c r="E65" s="32" t="s">
        <v>137</v>
      </c>
      <c r="F65" s="39">
        <v>68</v>
      </c>
      <c r="G65" s="39">
        <v>19</v>
      </c>
      <c r="H65" s="39">
        <v>30</v>
      </c>
      <c r="I65" s="35">
        <f t="shared" si="2"/>
        <v>42.12</v>
      </c>
      <c r="J65" s="36">
        <f t="shared" si="3"/>
        <v>74.88</v>
      </c>
    </row>
    <row r="66" spans="3:10" s="37" customFormat="1" ht="14.25">
      <c r="C66" s="32" t="s">
        <v>138</v>
      </c>
      <c r="D66" s="32" t="s">
        <v>91</v>
      </c>
      <c r="E66" s="32" t="s">
        <v>139</v>
      </c>
      <c r="F66" s="39">
        <v>0</v>
      </c>
      <c r="G66" s="39">
        <v>0</v>
      </c>
      <c r="H66" s="39">
        <v>0</v>
      </c>
      <c r="I66" s="35">
        <f t="shared" si="2"/>
        <v>0</v>
      </c>
      <c r="J66" s="36">
        <f t="shared" si="3"/>
        <v>0</v>
      </c>
    </row>
    <row r="67" spans="3:10" s="37" customFormat="1" ht="14.25">
      <c r="C67" s="32" t="s">
        <v>140</v>
      </c>
      <c r="D67" s="32" t="s">
        <v>69</v>
      </c>
      <c r="E67" s="32" t="s">
        <v>141</v>
      </c>
      <c r="F67" s="39">
        <v>39</v>
      </c>
      <c r="G67" s="39">
        <v>29</v>
      </c>
      <c r="H67" s="39">
        <v>57</v>
      </c>
      <c r="I67" s="35">
        <f t="shared" si="2"/>
        <v>45</v>
      </c>
      <c r="J67" s="36">
        <f t="shared" si="3"/>
        <v>80</v>
      </c>
    </row>
    <row r="68" spans="3:10" s="37" customFormat="1" ht="14.25">
      <c r="C68" s="32" t="s">
        <v>142</v>
      </c>
      <c r="D68" s="32" t="s">
        <v>91</v>
      </c>
      <c r="E68" s="32" t="s">
        <v>143</v>
      </c>
      <c r="F68" s="39">
        <v>71</v>
      </c>
      <c r="G68" s="39">
        <v>62</v>
      </c>
      <c r="H68" s="39">
        <v>127</v>
      </c>
      <c r="I68" s="35">
        <f t="shared" si="2"/>
        <v>93.6</v>
      </c>
      <c r="J68" s="36">
        <f t="shared" si="3"/>
        <v>166.4</v>
      </c>
    </row>
    <row r="69" spans="3:10" s="37" customFormat="1" ht="14.25">
      <c r="C69" s="32" t="s">
        <v>144</v>
      </c>
      <c r="D69" s="32" t="s">
        <v>91</v>
      </c>
      <c r="E69" s="32" t="s">
        <v>145</v>
      </c>
      <c r="F69" s="39">
        <v>66</v>
      </c>
      <c r="G69" s="39">
        <v>50</v>
      </c>
      <c r="H69" s="39">
        <v>96</v>
      </c>
      <c r="I69" s="35">
        <f t="shared" si="2"/>
        <v>76.32</v>
      </c>
      <c r="J69" s="36">
        <f t="shared" si="3"/>
        <v>135.68</v>
      </c>
    </row>
    <row r="70" spans="3:10" s="37" customFormat="1" ht="14.25">
      <c r="C70" s="32" t="s">
        <v>146</v>
      </c>
      <c r="D70" s="32" t="s">
        <v>91</v>
      </c>
      <c r="E70" s="32" t="s">
        <v>147</v>
      </c>
      <c r="F70" s="39">
        <v>64</v>
      </c>
      <c r="G70" s="39">
        <v>49</v>
      </c>
      <c r="H70" s="39">
        <v>92</v>
      </c>
      <c r="I70" s="35">
        <f t="shared" si="2"/>
        <v>73.8</v>
      </c>
      <c r="J70" s="36">
        <f t="shared" si="3"/>
        <v>131.2</v>
      </c>
    </row>
    <row r="71" spans="3:10" s="37" customFormat="1" ht="14.25">
      <c r="C71" s="32" t="s">
        <v>148</v>
      </c>
      <c r="D71" s="32" t="s">
        <v>91</v>
      </c>
      <c r="E71" s="32" t="s">
        <v>149</v>
      </c>
      <c r="F71" s="39">
        <v>124</v>
      </c>
      <c r="G71" s="39">
        <v>60</v>
      </c>
      <c r="H71" s="39">
        <v>80</v>
      </c>
      <c r="I71" s="35">
        <f t="shared" si="2"/>
        <v>95.03999999999999</v>
      </c>
      <c r="J71" s="36">
        <f t="shared" si="3"/>
        <v>168.96</v>
      </c>
    </row>
    <row r="72" spans="3:10" s="37" customFormat="1" ht="14.25">
      <c r="C72" s="32" t="s">
        <v>150</v>
      </c>
      <c r="D72" s="32" t="s">
        <v>91</v>
      </c>
      <c r="E72" s="32" t="s">
        <v>151</v>
      </c>
      <c r="F72" s="39">
        <v>71</v>
      </c>
      <c r="G72" s="39">
        <v>53</v>
      </c>
      <c r="H72" s="39">
        <v>105</v>
      </c>
      <c r="I72" s="35">
        <f t="shared" si="2"/>
        <v>82.44</v>
      </c>
      <c r="J72" s="36">
        <f t="shared" si="3"/>
        <v>146.56</v>
      </c>
    </row>
    <row r="73" spans="3:10" s="37" customFormat="1" ht="14.25">
      <c r="C73" s="32" t="s">
        <v>152</v>
      </c>
      <c r="D73" s="32" t="s">
        <v>91</v>
      </c>
      <c r="E73" s="32" t="s">
        <v>153</v>
      </c>
      <c r="F73" s="39">
        <v>56</v>
      </c>
      <c r="G73" s="39">
        <v>42</v>
      </c>
      <c r="H73" s="39">
        <v>81</v>
      </c>
      <c r="I73" s="35">
        <f t="shared" si="2"/>
        <v>64.44</v>
      </c>
      <c r="J73" s="36">
        <f t="shared" si="3"/>
        <v>114.56</v>
      </c>
    </row>
    <row r="74" spans="3:10" s="37" customFormat="1" ht="14.25">
      <c r="C74" s="32" t="s">
        <v>154</v>
      </c>
      <c r="D74" s="32" t="s">
        <v>91</v>
      </c>
      <c r="E74" s="32" t="s">
        <v>155</v>
      </c>
      <c r="F74" s="39">
        <v>0</v>
      </c>
      <c r="G74" s="39">
        <v>0</v>
      </c>
      <c r="H74" s="39">
        <v>0</v>
      </c>
      <c r="I74" s="35">
        <f t="shared" si="2"/>
        <v>0</v>
      </c>
      <c r="J74" s="36">
        <f t="shared" si="3"/>
        <v>0</v>
      </c>
    </row>
    <row r="75" spans="3:10" s="37" customFormat="1" ht="14.25">
      <c r="C75" s="32" t="s">
        <v>156</v>
      </c>
      <c r="D75" s="32" t="s">
        <v>91</v>
      </c>
      <c r="E75" s="32" t="s">
        <v>157</v>
      </c>
      <c r="F75" s="39">
        <v>0</v>
      </c>
      <c r="G75" s="39">
        <v>0</v>
      </c>
      <c r="H75" s="39">
        <v>0</v>
      </c>
      <c r="I75" s="35">
        <f t="shared" si="2"/>
        <v>0</v>
      </c>
      <c r="J75" s="36">
        <f t="shared" si="3"/>
        <v>0</v>
      </c>
    </row>
    <row r="76" spans="3:10" s="37" customFormat="1" ht="14.25">
      <c r="C76" s="32" t="s">
        <v>158</v>
      </c>
      <c r="D76" s="32" t="s">
        <v>91</v>
      </c>
      <c r="E76" s="32" t="s">
        <v>159</v>
      </c>
      <c r="F76" s="39">
        <v>0</v>
      </c>
      <c r="G76" s="39">
        <v>0</v>
      </c>
      <c r="H76" s="39">
        <v>0</v>
      </c>
      <c r="I76" s="35">
        <f t="shared" si="2"/>
        <v>0</v>
      </c>
      <c r="J76" s="36">
        <f t="shared" si="3"/>
        <v>0</v>
      </c>
    </row>
    <row r="77" spans="3:10" s="37" customFormat="1" ht="14.25">
      <c r="C77" s="32" t="s">
        <v>160</v>
      </c>
      <c r="D77" s="32" t="s">
        <v>91</v>
      </c>
      <c r="E77" s="32" t="s">
        <v>161</v>
      </c>
      <c r="F77" s="39">
        <v>53</v>
      </c>
      <c r="G77" s="39">
        <v>40</v>
      </c>
      <c r="H77" s="39">
        <v>79</v>
      </c>
      <c r="I77" s="35">
        <f t="shared" si="2"/>
        <v>61.919999999999995</v>
      </c>
      <c r="J77" s="36">
        <f t="shared" si="3"/>
        <v>110.08</v>
      </c>
    </row>
    <row r="78" spans="3:10" s="37" customFormat="1" ht="14.25">
      <c r="C78" s="32" t="s">
        <v>162</v>
      </c>
      <c r="D78" s="32" t="s">
        <v>91</v>
      </c>
      <c r="E78" s="32" t="s">
        <v>163</v>
      </c>
      <c r="F78" s="39">
        <v>42</v>
      </c>
      <c r="G78" s="39">
        <v>33</v>
      </c>
      <c r="H78" s="39">
        <v>63</v>
      </c>
      <c r="I78" s="35">
        <f t="shared" si="2"/>
        <v>49.68</v>
      </c>
      <c r="J78" s="36">
        <f t="shared" si="3"/>
        <v>88.32000000000001</v>
      </c>
    </row>
    <row r="79" spans="3:10" s="37" customFormat="1" ht="14.25">
      <c r="C79" s="32" t="s">
        <v>164</v>
      </c>
      <c r="D79" s="32" t="s">
        <v>91</v>
      </c>
      <c r="E79" s="32" t="s">
        <v>165</v>
      </c>
      <c r="F79" s="39">
        <v>0</v>
      </c>
      <c r="G79" s="39">
        <v>0</v>
      </c>
      <c r="H79" s="39">
        <v>0</v>
      </c>
      <c r="I79" s="35">
        <f t="shared" si="2"/>
        <v>0</v>
      </c>
      <c r="J79" s="36">
        <f t="shared" si="3"/>
        <v>0</v>
      </c>
    </row>
    <row r="80" spans="3:10" s="37" customFormat="1" ht="14.25">
      <c r="C80" s="32" t="s">
        <v>166</v>
      </c>
      <c r="D80" s="32" t="s">
        <v>167</v>
      </c>
      <c r="E80" s="32" t="s">
        <v>168</v>
      </c>
      <c r="F80" s="39">
        <v>141</v>
      </c>
      <c r="G80" s="39">
        <v>109</v>
      </c>
      <c r="H80" s="39">
        <v>178</v>
      </c>
      <c r="I80" s="35">
        <f t="shared" si="2"/>
        <v>154.07999999999998</v>
      </c>
      <c r="J80" s="36">
        <f t="shared" si="3"/>
        <v>273.92</v>
      </c>
    </row>
    <row r="81" spans="3:10" s="37" customFormat="1" ht="14.25">
      <c r="C81" s="32" t="s">
        <v>169</v>
      </c>
      <c r="D81" s="32" t="s">
        <v>91</v>
      </c>
      <c r="E81" s="32" t="s">
        <v>170</v>
      </c>
      <c r="F81" s="39">
        <v>70</v>
      </c>
      <c r="G81" s="39">
        <v>53</v>
      </c>
      <c r="H81" s="39">
        <v>101</v>
      </c>
      <c r="I81" s="35">
        <f t="shared" si="2"/>
        <v>80.64</v>
      </c>
      <c r="J81" s="36">
        <f t="shared" si="3"/>
        <v>143.36</v>
      </c>
    </row>
    <row r="82" spans="3:10" s="37" customFormat="1" ht="14.25">
      <c r="C82" s="32" t="s">
        <v>171</v>
      </c>
      <c r="D82" s="32" t="s">
        <v>69</v>
      </c>
      <c r="E82" s="32" t="s">
        <v>172</v>
      </c>
      <c r="F82" s="39">
        <v>61</v>
      </c>
      <c r="G82" s="39">
        <v>64</v>
      </c>
      <c r="H82" s="39">
        <v>102</v>
      </c>
      <c r="I82" s="35">
        <f t="shared" si="2"/>
        <v>81.72</v>
      </c>
      <c r="J82" s="36">
        <f t="shared" si="3"/>
        <v>145.28</v>
      </c>
    </row>
    <row r="83" spans="3:10" s="37" customFormat="1" ht="14.25">
      <c r="C83" s="32" t="s">
        <v>173</v>
      </c>
      <c r="D83" s="32" t="s">
        <v>174</v>
      </c>
      <c r="E83" s="32" t="s">
        <v>175</v>
      </c>
      <c r="F83" s="39">
        <v>0</v>
      </c>
      <c r="G83" s="39">
        <v>0</v>
      </c>
      <c r="H83" s="39">
        <v>0</v>
      </c>
      <c r="I83" s="35">
        <f t="shared" si="2"/>
        <v>0</v>
      </c>
      <c r="J83" s="36">
        <f t="shared" si="3"/>
        <v>0</v>
      </c>
    </row>
    <row r="84" spans="3:10" s="37" customFormat="1" ht="14.25">
      <c r="C84" s="32" t="s">
        <v>176</v>
      </c>
      <c r="D84" s="32" t="s">
        <v>91</v>
      </c>
      <c r="E84" s="32" t="s">
        <v>177</v>
      </c>
      <c r="F84" s="39">
        <v>73</v>
      </c>
      <c r="G84" s="39">
        <v>56</v>
      </c>
      <c r="H84" s="39">
        <v>108</v>
      </c>
      <c r="I84" s="35">
        <f t="shared" si="2"/>
        <v>85.32</v>
      </c>
      <c r="J84" s="36">
        <f t="shared" si="3"/>
        <v>151.68</v>
      </c>
    </row>
    <row r="85" spans="3:10" s="37" customFormat="1" ht="14.25">
      <c r="C85" s="32" t="s">
        <v>178</v>
      </c>
      <c r="D85" s="32" t="s">
        <v>69</v>
      </c>
      <c r="E85" s="32" t="s">
        <v>179</v>
      </c>
      <c r="F85" s="39">
        <v>29</v>
      </c>
      <c r="G85" s="39">
        <v>22</v>
      </c>
      <c r="H85" s="39">
        <v>42</v>
      </c>
      <c r="I85" s="35">
        <f t="shared" si="2"/>
        <v>33.48</v>
      </c>
      <c r="J85" s="36">
        <f t="shared" si="3"/>
        <v>59.52</v>
      </c>
    </row>
    <row r="86" spans="3:10" s="37" customFormat="1" ht="14.25">
      <c r="C86" s="32" t="s">
        <v>180</v>
      </c>
      <c r="D86" s="32" t="s">
        <v>91</v>
      </c>
      <c r="E86" s="32" t="s">
        <v>181</v>
      </c>
      <c r="F86" s="39">
        <v>0</v>
      </c>
      <c r="G86" s="39">
        <v>0</v>
      </c>
      <c r="H86" s="39">
        <v>0</v>
      </c>
      <c r="I86" s="35">
        <f t="shared" si="2"/>
        <v>0</v>
      </c>
      <c r="J86" s="36">
        <f t="shared" si="3"/>
        <v>0</v>
      </c>
    </row>
    <row r="87" spans="6:10" s="37" customFormat="1" ht="14.25">
      <c r="F87" s="40">
        <f>SUM(F25:F86)</f>
        <v>163359</v>
      </c>
      <c r="G87" s="40">
        <f>SUM(G25:G86)</f>
        <v>73379</v>
      </c>
      <c r="H87" s="40">
        <f>SUM(H25:H86)</f>
        <v>122806</v>
      </c>
      <c r="I87" s="40">
        <f>SUM(I25:I86)</f>
        <v>129435.83999999998</v>
      </c>
      <c r="J87" s="40">
        <f>SUM(J25:J86)</f>
        <v>230108.15999999995</v>
      </c>
    </row>
    <row r="88" spans="6:10" s="37" customFormat="1" ht="14.25">
      <c r="F88" s="26">
        <v>0.45</v>
      </c>
      <c r="G88" s="26">
        <v>0.2</v>
      </c>
      <c r="H88" s="27">
        <v>0.35</v>
      </c>
      <c r="I88" s="26">
        <f>+I87/SUM(I87:J87)</f>
        <v>0.36</v>
      </c>
      <c r="J88" s="26">
        <f>+J87/SUM(I87:J87)</f>
        <v>0.6399999999999999</v>
      </c>
    </row>
    <row r="89" spans="6:10" s="37" customFormat="1" ht="14.25">
      <c r="F89" s="41"/>
      <c r="G89" s="41"/>
      <c r="H89" s="40">
        <f>F87+G87+H87</f>
        <v>359544</v>
      </c>
      <c r="I89" s="40"/>
      <c r="J89" s="40">
        <f>I87+J87</f>
        <v>359543.99999999994</v>
      </c>
    </row>
    <row r="92" spans="6:9" ht="14.25">
      <c r="F92"/>
      <c r="G92"/>
      <c r="H92"/>
      <c r="I92"/>
    </row>
    <row r="93" spans="6:9" ht="14.25">
      <c r="F93"/>
      <c r="G93"/>
      <c r="H93"/>
      <c r="I93"/>
    </row>
    <row r="94" spans="6:9" ht="14.25">
      <c r="F94"/>
      <c r="G94"/>
      <c r="H94"/>
      <c r="I94"/>
    </row>
    <row r="95" spans="6:9" ht="14.25">
      <c r="F95"/>
      <c r="G95"/>
      <c r="H95"/>
      <c r="I95"/>
    </row>
    <row r="96" spans="6:9" ht="14.25">
      <c r="F96"/>
      <c r="G96"/>
      <c r="H96"/>
      <c r="I96"/>
    </row>
    <row r="97" spans="6:9" ht="14.25">
      <c r="F97"/>
      <c r="G97"/>
      <c r="H97"/>
      <c r="I97"/>
    </row>
    <row r="98" spans="6:9" ht="14.25">
      <c r="F98"/>
      <c r="G98"/>
      <c r="H98"/>
      <c r="I98"/>
    </row>
    <row r="99" spans="6:9" ht="14.25">
      <c r="F99"/>
      <c r="G99"/>
      <c r="H99"/>
      <c r="I99"/>
    </row>
  </sheetData>
  <sheetProtection selectLockedCells="1" selectUnlockedCells="1"/>
  <mergeCells count="2">
    <mergeCell ref="C6:J6"/>
    <mergeCell ref="C23:J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W22"/>
  <sheetViews>
    <sheetView zoomScale="95" zoomScaleNormal="95" zoomScalePageLayoutView="0" workbookViewId="0" topLeftCell="A1">
      <selection activeCell="W22" sqref="W22"/>
    </sheetView>
  </sheetViews>
  <sheetFormatPr defaultColWidth="9.140625" defaultRowHeight="15"/>
  <cols>
    <col min="2" max="2" width="6.421875" style="0" customWidth="1"/>
    <col min="3" max="3" width="16.57421875" style="0" customWidth="1"/>
    <col min="4" max="4" width="14.7109375" style="0" customWidth="1"/>
    <col min="7" max="9" width="14.7109375" style="0" customWidth="1"/>
    <col min="10" max="11" width="12.00390625" style="0" customWidth="1"/>
    <col min="12" max="14" width="14.7109375" style="0" customWidth="1"/>
    <col min="19" max="19" width="13.00390625" style="0" customWidth="1"/>
  </cols>
  <sheetData>
    <row r="4" spans="3:23" ht="14.25">
      <c r="C4" s="119" t="s">
        <v>182</v>
      </c>
      <c r="D4" s="119"/>
      <c r="E4" s="119"/>
      <c r="F4" s="119"/>
      <c r="G4" s="119"/>
      <c r="I4" s="119" t="s">
        <v>182</v>
      </c>
      <c r="J4" s="119"/>
      <c r="K4" s="119"/>
      <c r="L4" s="119"/>
      <c r="N4" s="119" t="s">
        <v>183</v>
      </c>
      <c r="O4" s="119"/>
      <c r="P4" s="119"/>
      <c r="Q4" s="119"/>
      <c r="R4" s="119"/>
      <c r="T4" s="119" t="s">
        <v>183</v>
      </c>
      <c r="U4" s="119"/>
      <c r="V4" s="119"/>
      <c r="W4" s="119"/>
    </row>
    <row r="5" spans="3:23" ht="14.25">
      <c r="C5" s="120" t="s">
        <v>184</v>
      </c>
      <c r="D5" s="120"/>
      <c r="E5" s="120"/>
      <c r="F5" s="120"/>
      <c r="G5" s="120"/>
      <c r="H5" s="42"/>
      <c r="I5" s="120" t="s">
        <v>185</v>
      </c>
      <c r="J5" s="120"/>
      <c r="K5" s="120"/>
      <c r="L5" s="120"/>
      <c r="N5" s="120" t="s">
        <v>184</v>
      </c>
      <c r="O5" s="120"/>
      <c r="P5" s="120"/>
      <c r="Q5" s="120"/>
      <c r="R5" s="120"/>
      <c r="T5" s="120" t="s">
        <v>185</v>
      </c>
      <c r="U5" s="120"/>
      <c r="V5" s="120"/>
      <c r="W5" s="120"/>
    </row>
    <row r="6" spans="3:23" ht="14.25">
      <c r="C6" s="43" t="s">
        <v>186</v>
      </c>
      <c r="D6" s="44" t="s">
        <v>4</v>
      </c>
      <c r="E6" s="45" t="s">
        <v>5</v>
      </c>
      <c r="F6" s="46" t="s">
        <v>6</v>
      </c>
      <c r="G6" s="47" t="s">
        <v>187</v>
      </c>
      <c r="H6" s="42"/>
      <c r="I6" s="43" t="s">
        <v>186</v>
      </c>
      <c r="J6" s="44" t="s">
        <v>188</v>
      </c>
      <c r="K6" s="45" t="s">
        <v>189</v>
      </c>
      <c r="L6" s="47" t="s">
        <v>187</v>
      </c>
      <c r="N6" s="43" t="s">
        <v>186</v>
      </c>
      <c r="O6" s="44" t="s">
        <v>4</v>
      </c>
      <c r="P6" s="45" t="s">
        <v>5</v>
      </c>
      <c r="Q6" s="46" t="s">
        <v>6</v>
      </c>
      <c r="R6" s="47" t="s">
        <v>187</v>
      </c>
      <c r="T6" s="43" t="s">
        <v>186</v>
      </c>
      <c r="U6" s="44" t="s">
        <v>188</v>
      </c>
      <c r="V6" s="45" t="s">
        <v>189</v>
      </c>
      <c r="W6" s="47" t="s">
        <v>187</v>
      </c>
    </row>
    <row r="7" spans="3:23" ht="14.25">
      <c r="C7" s="48" t="s">
        <v>190</v>
      </c>
      <c r="D7" s="49">
        <v>1285273</v>
      </c>
      <c r="E7" s="50">
        <v>955069</v>
      </c>
      <c r="F7" s="51">
        <v>1801747</v>
      </c>
      <c r="G7" s="52">
        <f aca="true" t="shared" si="0" ref="G7:G18">+SUM(D7:F7)</f>
        <v>4042089</v>
      </c>
      <c r="H7" s="42"/>
      <c r="I7" s="48" t="s">
        <v>190</v>
      </c>
      <c r="J7" s="50">
        <f aca="true" t="shared" si="1" ref="J7:J18">G7*0.36</f>
        <v>1455152.04</v>
      </c>
      <c r="K7" s="51">
        <f aca="true" t="shared" si="2" ref="K7:K18">G7*0.64</f>
        <v>2586936.96</v>
      </c>
      <c r="L7" s="52">
        <f aca="true" t="shared" si="3" ref="L7:L18">+SUM(J7:K7)</f>
        <v>4042089</v>
      </c>
      <c r="N7" s="48" t="s">
        <v>190</v>
      </c>
      <c r="O7" s="53">
        <v>14013</v>
      </c>
      <c r="P7" s="53">
        <v>6173</v>
      </c>
      <c r="Q7" s="51">
        <v>10297</v>
      </c>
      <c r="R7" s="52">
        <f aca="true" t="shared" si="4" ref="R7:R18">O7+P7+Q7</f>
        <v>30483</v>
      </c>
      <c r="T7" s="48" t="s">
        <v>190</v>
      </c>
      <c r="U7" s="50">
        <f aca="true" t="shared" si="5" ref="U7:U18">R7*0.36</f>
        <v>10973.88</v>
      </c>
      <c r="V7" s="51">
        <f aca="true" t="shared" si="6" ref="V7:V18">R7*0.64</f>
        <v>19509.12</v>
      </c>
      <c r="W7" s="52">
        <f aca="true" t="shared" si="7" ref="W7:W18">+SUM(U7:V7)</f>
        <v>30483</v>
      </c>
    </row>
    <row r="8" spans="3:23" ht="14.25">
      <c r="C8" s="48" t="s">
        <v>191</v>
      </c>
      <c r="D8" s="49">
        <v>1361270</v>
      </c>
      <c r="E8" s="50">
        <v>958400</v>
      </c>
      <c r="F8" s="51">
        <v>1654701</v>
      </c>
      <c r="G8" s="52">
        <f t="shared" si="0"/>
        <v>3974371</v>
      </c>
      <c r="H8" s="42"/>
      <c r="I8" s="48" t="s">
        <v>191</v>
      </c>
      <c r="J8" s="50">
        <f t="shared" si="1"/>
        <v>1430773.56</v>
      </c>
      <c r="K8" s="51">
        <f t="shared" si="2"/>
        <v>2543597.44</v>
      </c>
      <c r="L8" s="52">
        <f t="shared" si="3"/>
        <v>3974371</v>
      </c>
      <c r="N8" s="48" t="s">
        <v>191</v>
      </c>
      <c r="O8" s="53">
        <v>13342</v>
      </c>
      <c r="P8" s="53">
        <v>6216</v>
      </c>
      <c r="Q8" s="51">
        <v>9768</v>
      </c>
      <c r="R8" s="52">
        <f t="shared" si="4"/>
        <v>29326</v>
      </c>
      <c r="T8" s="48" t="s">
        <v>191</v>
      </c>
      <c r="U8" s="50">
        <f t="shared" si="5"/>
        <v>10557.359999999999</v>
      </c>
      <c r="V8" s="51">
        <f t="shared" si="6"/>
        <v>18768.64</v>
      </c>
      <c r="W8" s="52">
        <f t="shared" si="7"/>
        <v>29326</v>
      </c>
    </row>
    <row r="9" spans="3:23" ht="14.25">
      <c r="C9" s="48" t="s">
        <v>192</v>
      </c>
      <c r="D9" s="49">
        <v>1019139</v>
      </c>
      <c r="E9" s="50">
        <v>842162</v>
      </c>
      <c r="F9" s="51">
        <v>1509778</v>
      </c>
      <c r="G9" s="52">
        <f t="shared" si="0"/>
        <v>3371079</v>
      </c>
      <c r="H9" s="42"/>
      <c r="I9" s="48" t="s">
        <v>192</v>
      </c>
      <c r="J9" s="50">
        <f t="shared" si="1"/>
        <v>1213588.44</v>
      </c>
      <c r="K9" s="51">
        <f t="shared" si="2"/>
        <v>2157490.56</v>
      </c>
      <c r="L9" s="52">
        <f t="shared" si="3"/>
        <v>3371079</v>
      </c>
      <c r="N9" s="48" t="s">
        <v>192</v>
      </c>
      <c r="O9" s="53">
        <v>12524</v>
      </c>
      <c r="P9" s="53">
        <v>6283</v>
      </c>
      <c r="Q9" s="51">
        <v>10201</v>
      </c>
      <c r="R9" s="52">
        <f t="shared" si="4"/>
        <v>29008</v>
      </c>
      <c r="T9" s="48" t="s">
        <v>192</v>
      </c>
      <c r="U9" s="50">
        <f t="shared" si="5"/>
        <v>10442.88</v>
      </c>
      <c r="V9" s="51">
        <f t="shared" si="6"/>
        <v>18565.12</v>
      </c>
      <c r="W9" s="52">
        <f t="shared" si="7"/>
        <v>29008</v>
      </c>
    </row>
    <row r="10" spans="3:23" ht="14.25">
      <c r="C10" s="48" t="s">
        <v>193</v>
      </c>
      <c r="D10" s="49">
        <v>973045</v>
      </c>
      <c r="E10" s="50">
        <v>734901</v>
      </c>
      <c r="F10" s="51">
        <v>1608408</v>
      </c>
      <c r="G10" s="52">
        <f t="shared" si="0"/>
        <v>3316354</v>
      </c>
      <c r="H10" s="42"/>
      <c r="I10" s="48" t="s">
        <v>193</v>
      </c>
      <c r="J10" s="50">
        <f t="shared" si="1"/>
        <v>1193887.44</v>
      </c>
      <c r="K10" s="51">
        <f t="shared" si="2"/>
        <v>2122466.56</v>
      </c>
      <c r="L10" s="52">
        <f t="shared" si="3"/>
        <v>3316354</v>
      </c>
      <c r="N10" s="48" t="s">
        <v>193</v>
      </c>
      <c r="O10" s="53">
        <v>13390</v>
      </c>
      <c r="P10" s="53">
        <v>5878</v>
      </c>
      <c r="Q10" s="51">
        <v>11073</v>
      </c>
      <c r="R10" s="52">
        <f t="shared" si="4"/>
        <v>30341</v>
      </c>
      <c r="T10" s="48" t="s">
        <v>193</v>
      </c>
      <c r="U10" s="50">
        <f t="shared" si="5"/>
        <v>10922.76</v>
      </c>
      <c r="V10" s="51">
        <f t="shared" si="6"/>
        <v>19418.24</v>
      </c>
      <c r="W10" s="52">
        <f t="shared" si="7"/>
        <v>30341</v>
      </c>
    </row>
    <row r="11" spans="3:23" ht="14.25">
      <c r="C11" s="48" t="s">
        <v>194</v>
      </c>
      <c r="D11" s="49">
        <v>1016134</v>
      </c>
      <c r="E11" s="50">
        <v>746637</v>
      </c>
      <c r="F11" s="51">
        <v>1521005</v>
      </c>
      <c r="G11" s="52">
        <f t="shared" si="0"/>
        <v>3283776</v>
      </c>
      <c r="H11" s="42"/>
      <c r="I11" s="48" t="s">
        <v>194</v>
      </c>
      <c r="J11" s="50">
        <f t="shared" si="1"/>
        <v>1182159.3599999999</v>
      </c>
      <c r="K11" s="51">
        <f t="shared" si="2"/>
        <v>2101616.64</v>
      </c>
      <c r="L11" s="52">
        <f t="shared" si="3"/>
        <v>3283776</v>
      </c>
      <c r="N11" s="48" t="s">
        <v>194</v>
      </c>
      <c r="O11" s="53">
        <v>15680</v>
      </c>
      <c r="P11" s="53">
        <v>6051</v>
      </c>
      <c r="Q11" s="51">
        <v>10667</v>
      </c>
      <c r="R11" s="52">
        <f t="shared" si="4"/>
        <v>32398</v>
      </c>
      <c r="T11" s="48" t="s">
        <v>194</v>
      </c>
      <c r="U11" s="50">
        <f t="shared" si="5"/>
        <v>11663.279999999999</v>
      </c>
      <c r="V11" s="51">
        <f t="shared" si="6"/>
        <v>20734.72</v>
      </c>
      <c r="W11" s="52">
        <f t="shared" si="7"/>
        <v>32398</v>
      </c>
    </row>
    <row r="12" spans="3:23" ht="14.25">
      <c r="C12" s="48" t="s">
        <v>195</v>
      </c>
      <c r="D12" s="49">
        <v>981613</v>
      </c>
      <c r="E12" s="50">
        <v>736799</v>
      </c>
      <c r="F12" s="51">
        <v>1297473</v>
      </c>
      <c r="G12" s="52">
        <f t="shared" si="0"/>
        <v>3015885</v>
      </c>
      <c r="H12" s="42"/>
      <c r="I12" s="48" t="s">
        <v>195</v>
      </c>
      <c r="J12" s="50">
        <f t="shared" si="1"/>
        <v>1085718.5999999999</v>
      </c>
      <c r="K12" s="51">
        <f t="shared" si="2"/>
        <v>1930166.4000000001</v>
      </c>
      <c r="L12" s="52">
        <f t="shared" si="3"/>
        <v>3015885</v>
      </c>
      <c r="N12" s="48" t="s">
        <v>195</v>
      </c>
      <c r="O12" s="53">
        <v>12654</v>
      </c>
      <c r="P12" s="53">
        <v>5811</v>
      </c>
      <c r="Q12" s="51">
        <v>9717</v>
      </c>
      <c r="R12" s="52">
        <f t="shared" si="4"/>
        <v>28182</v>
      </c>
      <c r="T12" s="48" t="s">
        <v>195</v>
      </c>
      <c r="U12" s="50">
        <f t="shared" si="5"/>
        <v>10145.52</v>
      </c>
      <c r="V12" s="51">
        <f t="shared" si="6"/>
        <v>18036.48</v>
      </c>
      <c r="W12" s="52">
        <f t="shared" si="7"/>
        <v>28182</v>
      </c>
    </row>
    <row r="13" spans="3:23" ht="14.25">
      <c r="C13" s="48" t="s">
        <v>196</v>
      </c>
      <c r="D13" s="49">
        <v>1052499</v>
      </c>
      <c r="E13" s="50">
        <v>842582</v>
      </c>
      <c r="F13" s="51">
        <v>1484547</v>
      </c>
      <c r="G13" s="52">
        <f t="shared" si="0"/>
        <v>3379628</v>
      </c>
      <c r="H13" s="54"/>
      <c r="I13" s="48" t="s">
        <v>196</v>
      </c>
      <c r="J13" s="50">
        <f t="shared" si="1"/>
        <v>1216666.0799999998</v>
      </c>
      <c r="K13" s="51">
        <f t="shared" si="2"/>
        <v>2162961.92</v>
      </c>
      <c r="L13" s="52">
        <f t="shared" si="3"/>
        <v>3379628</v>
      </c>
      <c r="N13" s="48" t="s">
        <v>196</v>
      </c>
      <c r="O13" s="53">
        <v>13946</v>
      </c>
      <c r="P13" s="53">
        <v>6457</v>
      </c>
      <c r="Q13" s="51">
        <v>10510</v>
      </c>
      <c r="R13" s="52">
        <f t="shared" si="4"/>
        <v>30913</v>
      </c>
      <c r="T13" s="48" t="s">
        <v>196</v>
      </c>
      <c r="U13" s="50">
        <f t="shared" si="5"/>
        <v>11128.68</v>
      </c>
      <c r="V13" s="51">
        <f t="shared" si="6"/>
        <v>19784.32</v>
      </c>
      <c r="W13" s="52">
        <f t="shared" si="7"/>
        <v>30913</v>
      </c>
    </row>
    <row r="14" spans="3:23" ht="14.25">
      <c r="C14" s="48" t="s">
        <v>197</v>
      </c>
      <c r="D14" s="49">
        <v>995995</v>
      </c>
      <c r="E14" s="50">
        <v>747107</v>
      </c>
      <c r="F14" s="51">
        <v>1514723</v>
      </c>
      <c r="G14" s="52">
        <f t="shared" si="0"/>
        <v>3257825</v>
      </c>
      <c r="H14" s="54"/>
      <c r="I14" s="48" t="s">
        <v>197</v>
      </c>
      <c r="J14" s="50">
        <f t="shared" si="1"/>
        <v>1172817</v>
      </c>
      <c r="K14" s="51">
        <f t="shared" si="2"/>
        <v>2085008</v>
      </c>
      <c r="L14" s="52">
        <f t="shared" si="3"/>
        <v>3257825</v>
      </c>
      <c r="N14" s="48" t="s">
        <v>197</v>
      </c>
      <c r="O14" s="53">
        <v>11296</v>
      </c>
      <c r="P14" s="53">
        <v>5633</v>
      </c>
      <c r="Q14" s="51">
        <v>9938</v>
      </c>
      <c r="R14" s="52">
        <f t="shared" si="4"/>
        <v>26867</v>
      </c>
      <c r="T14" s="48" t="s">
        <v>197</v>
      </c>
      <c r="U14" s="50">
        <f t="shared" si="5"/>
        <v>9672.119999999999</v>
      </c>
      <c r="V14" s="51">
        <f t="shared" si="6"/>
        <v>17194.88</v>
      </c>
      <c r="W14" s="52">
        <f t="shared" si="7"/>
        <v>26867</v>
      </c>
    </row>
    <row r="15" spans="3:23" ht="14.25">
      <c r="C15" s="48" t="s">
        <v>198</v>
      </c>
      <c r="D15" s="49">
        <v>1195551</v>
      </c>
      <c r="E15" s="50">
        <v>953682</v>
      </c>
      <c r="F15" s="51">
        <v>1669126</v>
      </c>
      <c r="G15" s="52">
        <f t="shared" si="0"/>
        <v>3818359</v>
      </c>
      <c r="H15" s="54"/>
      <c r="I15" s="48" t="s">
        <v>198</v>
      </c>
      <c r="J15" s="50">
        <f t="shared" si="1"/>
        <v>1374609.24</v>
      </c>
      <c r="K15" s="51">
        <f t="shared" si="2"/>
        <v>2443749.7600000002</v>
      </c>
      <c r="L15" s="52">
        <f t="shared" si="3"/>
        <v>3818359</v>
      </c>
      <c r="N15" s="48" t="s">
        <v>198</v>
      </c>
      <c r="O15" s="53">
        <v>11572</v>
      </c>
      <c r="P15" s="53">
        <v>6176</v>
      </c>
      <c r="Q15" s="51">
        <v>10014</v>
      </c>
      <c r="R15" s="52">
        <f t="shared" si="4"/>
        <v>27762</v>
      </c>
      <c r="T15" s="48" t="s">
        <v>198</v>
      </c>
      <c r="U15" s="50">
        <f t="shared" si="5"/>
        <v>9994.32</v>
      </c>
      <c r="V15" s="51">
        <f t="shared" si="6"/>
        <v>17767.68</v>
      </c>
      <c r="W15" s="52">
        <f t="shared" si="7"/>
        <v>27762</v>
      </c>
    </row>
    <row r="16" spans="3:23" ht="14.25">
      <c r="C16" s="48" t="s">
        <v>199</v>
      </c>
      <c r="D16" s="49">
        <v>1252931</v>
      </c>
      <c r="E16" s="50">
        <v>914028</v>
      </c>
      <c r="F16" s="51">
        <v>1816769</v>
      </c>
      <c r="G16" s="52">
        <f t="shared" si="0"/>
        <v>3983728</v>
      </c>
      <c r="H16" s="54"/>
      <c r="I16" s="48" t="s">
        <v>199</v>
      </c>
      <c r="J16" s="50">
        <f t="shared" si="1"/>
        <v>1434142.0799999998</v>
      </c>
      <c r="K16" s="51">
        <f t="shared" si="2"/>
        <v>2549585.92</v>
      </c>
      <c r="L16" s="52">
        <f t="shared" si="3"/>
        <v>3983728</v>
      </c>
      <c r="N16" s="48" t="s">
        <v>199</v>
      </c>
      <c r="O16" s="53">
        <v>13355</v>
      </c>
      <c r="P16" s="53">
        <v>5756</v>
      </c>
      <c r="Q16" s="51">
        <v>10008</v>
      </c>
      <c r="R16" s="52">
        <f t="shared" si="4"/>
        <v>29119</v>
      </c>
      <c r="T16" s="48" t="s">
        <v>199</v>
      </c>
      <c r="U16" s="50">
        <f t="shared" si="5"/>
        <v>10482.84</v>
      </c>
      <c r="V16" s="51">
        <f t="shared" si="6"/>
        <v>18636.16</v>
      </c>
      <c r="W16" s="52">
        <f t="shared" si="7"/>
        <v>29119</v>
      </c>
    </row>
    <row r="17" spans="3:23" ht="14.25">
      <c r="C17" s="48" t="s">
        <v>200</v>
      </c>
      <c r="D17" s="49">
        <v>1486415</v>
      </c>
      <c r="E17" s="50">
        <v>1042398</v>
      </c>
      <c r="F17" s="51">
        <v>1792595</v>
      </c>
      <c r="G17" s="52">
        <f t="shared" si="0"/>
        <v>4321408</v>
      </c>
      <c r="H17" s="54"/>
      <c r="I17" s="48" t="s">
        <v>200</v>
      </c>
      <c r="J17" s="50">
        <f t="shared" si="1"/>
        <v>1555706.88</v>
      </c>
      <c r="K17" s="51">
        <f t="shared" si="2"/>
        <v>2765701.12</v>
      </c>
      <c r="L17" s="52">
        <f t="shared" si="3"/>
        <v>4321408</v>
      </c>
      <c r="N17" s="48" t="s">
        <v>200</v>
      </c>
      <c r="O17" s="53">
        <v>16884</v>
      </c>
      <c r="P17" s="53">
        <v>6305</v>
      </c>
      <c r="Q17" s="51">
        <v>9625</v>
      </c>
      <c r="R17" s="52">
        <f t="shared" si="4"/>
        <v>32814</v>
      </c>
      <c r="T17" s="48" t="s">
        <v>200</v>
      </c>
      <c r="U17" s="50">
        <f t="shared" si="5"/>
        <v>11813.039999999999</v>
      </c>
      <c r="V17" s="51">
        <f t="shared" si="6"/>
        <v>21000.96</v>
      </c>
      <c r="W17" s="52">
        <f t="shared" si="7"/>
        <v>32814</v>
      </c>
    </row>
    <row r="18" spans="3:23" ht="14.25">
      <c r="C18" s="55" t="s">
        <v>201</v>
      </c>
      <c r="D18" s="49">
        <v>1269384</v>
      </c>
      <c r="E18" s="50">
        <v>1039426</v>
      </c>
      <c r="F18" s="51">
        <v>1964074</v>
      </c>
      <c r="G18" s="52">
        <f t="shared" si="0"/>
        <v>4272884</v>
      </c>
      <c r="H18" s="54"/>
      <c r="I18" s="56" t="s">
        <v>201</v>
      </c>
      <c r="J18" s="50">
        <f t="shared" si="1"/>
        <v>1538238.24</v>
      </c>
      <c r="K18" s="51">
        <f t="shared" si="2"/>
        <v>2734645.7600000002</v>
      </c>
      <c r="L18" s="52">
        <f t="shared" si="3"/>
        <v>4272884</v>
      </c>
      <c r="N18" s="56" t="s">
        <v>201</v>
      </c>
      <c r="O18" s="53">
        <v>14703</v>
      </c>
      <c r="P18" s="53">
        <v>6640</v>
      </c>
      <c r="Q18" s="51">
        <v>10988</v>
      </c>
      <c r="R18" s="52">
        <f t="shared" si="4"/>
        <v>32331</v>
      </c>
      <c r="T18" s="56" t="s">
        <v>201</v>
      </c>
      <c r="U18" s="50">
        <f t="shared" si="5"/>
        <v>11639.16</v>
      </c>
      <c r="V18" s="51">
        <f t="shared" si="6"/>
        <v>20691.84</v>
      </c>
      <c r="W18" s="52">
        <f t="shared" si="7"/>
        <v>32331</v>
      </c>
    </row>
    <row r="19" spans="3:23" ht="14.25">
      <c r="C19" s="57" t="s">
        <v>187</v>
      </c>
      <c r="D19" s="58">
        <f>+SUM(D7:D18)</f>
        <v>13889249</v>
      </c>
      <c r="E19" s="58">
        <f>+SUM(E7:E18)</f>
        <v>10513191</v>
      </c>
      <c r="F19" s="58">
        <f>+SUM(F7:F18)</f>
        <v>19634946</v>
      </c>
      <c r="G19" s="59">
        <f>SUM(G7:G18)</f>
        <v>44037386</v>
      </c>
      <c r="H19" s="54"/>
      <c r="I19" s="57" t="s">
        <v>187</v>
      </c>
      <c r="J19" s="58">
        <f>+SUM(J7:J18)</f>
        <v>15853458.959999999</v>
      </c>
      <c r="K19" s="58">
        <f>+SUM(K7:K18)</f>
        <v>28183927.040000007</v>
      </c>
      <c r="L19" s="59">
        <f>SUM(L7:L18)</f>
        <v>44037386</v>
      </c>
      <c r="N19" s="57" t="s">
        <v>187</v>
      </c>
      <c r="O19" s="60">
        <f>SUM(O7:O18)</f>
        <v>163359</v>
      </c>
      <c r="P19" s="60">
        <f>SUM(P7:P18)</f>
        <v>73379</v>
      </c>
      <c r="Q19" s="58">
        <f>+SUM(Q7:Q18)</f>
        <v>122806</v>
      </c>
      <c r="R19" s="59">
        <f>SUM(R7:R18)</f>
        <v>359544</v>
      </c>
      <c r="T19" s="57" t="s">
        <v>187</v>
      </c>
      <c r="U19" s="58">
        <f>+SUM(U7:U18)</f>
        <v>129435.83999999998</v>
      </c>
      <c r="V19" s="58">
        <f>+SUM(V7:V18)</f>
        <v>230108.15999999997</v>
      </c>
      <c r="W19" s="59">
        <f>SUM(W7:W18)</f>
        <v>359544</v>
      </c>
    </row>
    <row r="20" spans="3:23" ht="14.25">
      <c r="C20" s="61" t="s">
        <v>202</v>
      </c>
      <c r="D20" s="62">
        <f>D19/$G$19</f>
        <v>0.3153967631048764</v>
      </c>
      <c r="E20" s="62">
        <f>E19/$G$19</f>
        <v>0.23873331173653223</v>
      </c>
      <c r="F20" s="62">
        <f>F19/$G$19</f>
        <v>0.44586992515859136</v>
      </c>
      <c r="G20" s="61"/>
      <c r="H20" s="61"/>
      <c r="I20" s="61" t="s">
        <v>202</v>
      </c>
      <c r="J20" s="62">
        <f>J19/$L$19</f>
        <v>0.36</v>
      </c>
      <c r="K20" s="62">
        <f>K19/$L$19</f>
        <v>0.6400000000000001</v>
      </c>
      <c r="L20" s="61"/>
      <c r="N20" s="63" t="s">
        <v>202</v>
      </c>
      <c r="O20" s="64">
        <v>0.46</v>
      </c>
      <c r="P20" s="64">
        <v>0.2</v>
      </c>
      <c r="Q20" s="64">
        <v>0.34</v>
      </c>
      <c r="T20" s="61" t="s">
        <v>202</v>
      </c>
      <c r="U20" s="62">
        <v>0.36</v>
      </c>
      <c r="V20" s="62">
        <v>0.64</v>
      </c>
      <c r="W20" s="61"/>
    </row>
    <row r="22" ht="14.25">
      <c r="W22" t="s">
        <v>203</v>
      </c>
    </row>
  </sheetData>
  <sheetProtection selectLockedCells="1" selectUnlockedCells="1"/>
  <mergeCells count="8">
    <mergeCell ref="C4:G4"/>
    <mergeCell ref="I4:L4"/>
    <mergeCell ref="N4:R4"/>
    <mergeCell ref="T4:W4"/>
    <mergeCell ref="C5:G5"/>
    <mergeCell ref="I5:L5"/>
    <mergeCell ref="N5:R5"/>
    <mergeCell ref="T5:W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8"/>
  <sheetViews>
    <sheetView zoomScale="95" zoomScaleNormal="95" zoomScalePageLayoutView="0" workbookViewId="0" topLeftCell="A1">
      <selection activeCell="B17" sqref="B17"/>
    </sheetView>
  </sheetViews>
  <sheetFormatPr defaultColWidth="11.57421875" defaultRowHeight="12.75" customHeight="1"/>
  <cols>
    <col min="1" max="1" width="14.8515625" style="0" customWidth="1"/>
    <col min="2" max="5" width="11.57421875" style="0" customWidth="1"/>
    <col min="6" max="6" width="11.57421875" style="65" customWidth="1"/>
  </cols>
  <sheetData>
    <row r="1" spans="1:6" ht="12.75" customHeight="1">
      <c r="A1" s="121" t="s">
        <v>204</v>
      </c>
      <c r="B1" s="121"/>
      <c r="C1" s="121"/>
      <c r="D1" s="121"/>
      <c r="E1" s="121"/>
      <c r="F1" s="121"/>
    </row>
    <row r="2" spans="1:6" ht="12.75" customHeight="1">
      <c r="A2" s="122" t="s">
        <v>205</v>
      </c>
      <c r="B2" s="122"/>
      <c r="C2" s="122"/>
      <c r="D2" s="122"/>
      <c r="E2" s="122"/>
      <c r="F2" s="122"/>
    </row>
    <row r="3" spans="1:6" ht="12.75" customHeight="1">
      <c r="A3" s="66" t="s">
        <v>186</v>
      </c>
      <c r="B3" s="67" t="s">
        <v>4</v>
      </c>
      <c r="C3" s="67" t="s">
        <v>5</v>
      </c>
      <c r="D3" s="67" t="s">
        <v>6</v>
      </c>
      <c r="E3" s="37" t="s">
        <v>7</v>
      </c>
      <c r="F3" s="68" t="s">
        <v>206</v>
      </c>
    </row>
    <row r="4" spans="1:6" ht="14.25" customHeight="1">
      <c r="A4" s="69" t="s">
        <v>207</v>
      </c>
      <c r="B4" s="1">
        <v>3680</v>
      </c>
      <c r="C4" s="1">
        <v>681</v>
      </c>
      <c r="D4" s="1">
        <v>898</v>
      </c>
      <c r="E4" s="41">
        <f aca="true" t="shared" si="0" ref="E4:E15">(B4+C4+D4)*36/100</f>
        <v>1893.24</v>
      </c>
      <c r="F4" s="70">
        <f aca="true" t="shared" si="1" ref="F4:F15">(B4+C4+D4)*64/100</f>
        <v>3365.76</v>
      </c>
    </row>
    <row r="5" spans="1:6" ht="14.25" customHeight="1">
      <c r="A5" s="69" t="s">
        <v>208</v>
      </c>
      <c r="B5" s="1">
        <v>3306</v>
      </c>
      <c r="C5" s="1">
        <v>715</v>
      </c>
      <c r="D5" s="1">
        <v>921</v>
      </c>
      <c r="E5" s="41">
        <f t="shared" si="0"/>
        <v>1779.12</v>
      </c>
      <c r="F5" s="70">
        <f t="shared" si="1"/>
        <v>3162.88</v>
      </c>
    </row>
    <row r="6" spans="1:6" ht="14.25" customHeight="1">
      <c r="A6" s="69" t="s">
        <v>209</v>
      </c>
      <c r="B6" s="1">
        <v>3049</v>
      </c>
      <c r="C6" s="1">
        <v>703</v>
      </c>
      <c r="D6" s="1">
        <v>917</v>
      </c>
      <c r="E6" s="41">
        <f t="shared" si="0"/>
        <v>1680.84</v>
      </c>
      <c r="F6" s="70">
        <f t="shared" si="1"/>
        <v>2988.16</v>
      </c>
    </row>
    <row r="7" spans="1:6" ht="14.25" customHeight="1">
      <c r="A7" s="69" t="s">
        <v>210</v>
      </c>
      <c r="B7" s="1">
        <v>3566</v>
      </c>
      <c r="C7" s="1">
        <v>791</v>
      </c>
      <c r="D7" s="1">
        <v>1238</v>
      </c>
      <c r="E7" s="41">
        <f t="shared" si="0"/>
        <v>2014.2</v>
      </c>
      <c r="F7" s="70">
        <f t="shared" si="1"/>
        <v>3580.8</v>
      </c>
    </row>
    <row r="8" spans="1:6" ht="14.25" customHeight="1">
      <c r="A8" s="69" t="s">
        <v>211</v>
      </c>
      <c r="B8" s="1">
        <v>4497</v>
      </c>
      <c r="C8" s="1">
        <v>770</v>
      </c>
      <c r="D8" s="1">
        <v>1004</v>
      </c>
      <c r="E8" s="41">
        <f t="shared" si="0"/>
        <v>2257.56</v>
      </c>
      <c r="F8" s="70">
        <f t="shared" si="1"/>
        <v>4013.44</v>
      </c>
    </row>
    <row r="9" spans="1:6" ht="14.25" customHeight="1">
      <c r="A9" s="69" t="s">
        <v>212</v>
      </c>
      <c r="B9" s="1">
        <v>3294</v>
      </c>
      <c r="C9" s="1">
        <v>713</v>
      </c>
      <c r="D9" s="1">
        <v>860</v>
      </c>
      <c r="E9" s="41">
        <f t="shared" si="0"/>
        <v>1752.12</v>
      </c>
      <c r="F9" s="70">
        <f t="shared" si="1"/>
        <v>3114.88</v>
      </c>
    </row>
    <row r="10" spans="1:6" ht="14.25" customHeight="1">
      <c r="A10" s="69" t="s">
        <v>213</v>
      </c>
      <c r="B10" s="1">
        <v>3682</v>
      </c>
      <c r="C10" s="1">
        <v>768</v>
      </c>
      <c r="D10" s="1">
        <v>961</v>
      </c>
      <c r="E10" s="41">
        <f t="shared" si="0"/>
        <v>1947.96</v>
      </c>
      <c r="F10" s="70">
        <f t="shared" si="1"/>
        <v>3463.04</v>
      </c>
    </row>
    <row r="11" spans="1:6" ht="14.25" customHeight="1">
      <c r="A11" s="69" t="s">
        <v>214</v>
      </c>
      <c r="B11" s="1">
        <v>2509</v>
      </c>
      <c r="C11" s="1">
        <v>559</v>
      </c>
      <c r="D11" s="1">
        <v>841</v>
      </c>
      <c r="E11" s="41">
        <f t="shared" si="0"/>
        <v>1407.24</v>
      </c>
      <c r="F11" s="70">
        <f t="shared" si="1"/>
        <v>2501.76</v>
      </c>
    </row>
    <row r="12" spans="1:6" ht="14.25" customHeight="1">
      <c r="A12" s="69" t="s">
        <v>215</v>
      </c>
      <c r="B12" s="1">
        <v>2518</v>
      </c>
      <c r="C12" s="1">
        <v>725</v>
      </c>
      <c r="D12" s="1">
        <v>1003</v>
      </c>
      <c r="E12" s="41">
        <f t="shared" si="0"/>
        <v>1528.56</v>
      </c>
      <c r="F12" s="70">
        <f t="shared" si="1"/>
        <v>2717.44</v>
      </c>
    </row>
    <row r="13" spans="1:6" ht="14.25" customHeight="1">
      <c r="A13" s="69" t="s">
        <v>216</v>
      </c>
      <c r="B13" s="1">
        <v>3495</v>
      </c>
      <c r="C13" s="1">
        <v>687</v>
      </c>
      <c r="D13" s="1">
        <v>919</v>
      </c>
      <c r="E13" s="41">
        <f t="shared" si="0"/>
        <v>1836.36</v>
      </c>
      <c r="F13" s="70">
        <f t="shared" si="1"/>
        <v>3264.64</v>
      </c>
    </row>
    <row r="14" spans="1:6" ht="14.25" customHeight="1">
      <c r="A14" s="69" t="s">
        <v>217</v>
      </c>
      <c r="B14" s="1">
        <v>4874</v>
      </c>
      <c r="C14" s="1">
        <v>815</v>
      </c>
      <c r="D14" s="1">
        <v>925</v>
      </c>
      <c r="E14" s="41">
        <f t="shared" si="0"/>
        <v>2381.04</v>
      </c>
      <c r="F14" s="70">
        <f t="shared" si="1"/>
        <v>4232.96</v>
      </c>
    </row>
    <row r="15" spans="1:6" ht="14.25" customHeight="1">
      <c r="A15" s="71" t="s">
        <v>218</v>
      </c>
      <c r="B15" s="72">
        <v>3970</v>
      </c>
      <c r="C15" s="72">
        <v>888</v>
      </c>
      <c r="D15" s="72">
        <v>1286</v>
      </c>
      <c r="E15" s="73">
        <f t="shared" si="0"/>
        <v>2211.84</v>
      </c>
      <c r="F15" s="74">
        <f t="shared" si="1"/>
        <v>3932.16</v>
      </c>
    </row>
    <row r="16" spans="1:6" ht="14.25" customHeight="1">
      <c r="A16" s="75" t="s">
        <v>219</v>
      </c>
      <c r="B16" s="76">
        <f>SUM(B4:B15)</f>
        <v>42440</v>
      </c>
      <c r="C16" s="76">
        <f>SUM(C4:C15)</f>
        <v>8815</v>
      </c>
      <c r="D16" s="76">
        <f>SUM(D4:D15)</f>
        <v>11773</v>
      </c>
      <c r="E16" s="1">
        <f>SUM(E4:E15)</f>
        <v>22690.079999999998</v>
      </c>
      <c r="F16" s="1">
        <f>SUM(F4:F15)</f>
        <v>40337.92</v>
      </c>
    </row>
    <row r="17" spans="2:6" ht="14.25" customHeight="1">
      <c r="B17" s="77">
        <f>B16/D18</f>
        <v>0.6733515263057689</v>
      </c>
      <c r="C17" s="77">
        <f>C16/D18</f>
        <v>0.13985847559814685</v>
      </c>
      <c r="D17" s="77">
        <f>D16/D18</f>
        <v>0.1867899980960843</v>
      </c>
      <c r="E17" s="77">
        <v>0.36</v>
      </c>
      <c r="F17" s="77">
        <v>0.64</v>
      </c>
    </row>
    <row r="18" spans="4:6" ht="14.25" customHeight="1">
      <c r="D18" s="76">
        <f>B16+C16+D16</f>
        <v>63028</v>
      </c>
      <c r="F18" s="76">
        <f>E16+F16</f>
        <v>63028</v>
      </c>
    </row>
    <row r="20" spans="1:6" ht="16.5" customHeight="1">
      <c r="A20" s="123" t="s">
        <v>220</v>
      </c>
      <c r="B20" s="123"/>
      <c r="C20" s="123"/>
      <c r="D20" s="123"/>
      <c r="E20" s="123"/>
      <c r="F20" s="123"/>
    </row>
    <row r="21" spans="1:6" ht="12.75" customHeight="1">
      <c r="A21" s="124" t="s">
        <v>221</v>
      </c>
      <c r="B21" s="124"/>
      <c r="C21" s="124"/>
      <c r="D21" s="124"/>
      <c r="E21" s="124"/>
      <c r="F21" s="124"/>
    </row>
    <row r="22" spans="1:6" ht="12.75" customHeight="1">
      <c r="A22" s="66" t="s">
        <v>186</v>
      </c>
      <c r="B22" s="67" t="s">
        <v>4</v>
      </c>
      <c r="C22" s="67" t="s">
        <v>5</v>
      </c>
      <c r="D22" s="67" t="s">
        <v>6</v>
      </c>
      <c r="E22" s="37" t="s">
        <v>7</v>
      </c>
      <c r="F22" s="68" t="s">
        <v>206</v>
      </c>
    </row>
    <row r="23" spans="1:6" ht="14.25" customHeight="1">
      <c r="A23" s="69" t="s">
        <v>207</v>
      </c>
      <c r="B23" s="1">
        <v>812</v>
      </c>
      <c r="C23" s="1">
        <v>142</v>
      </c>
      <c r="D23" s="1">
        <v>175</v>
      </c>
      <c r="E23" s="41">
        <f aca="true" t="shared" si="2" ref="E23:E34">(B23+C23+D23)*36/100</f>
        <v>406.44</v>
      </c>
      <c r="F23" s="70">
        <f aca="true" t="shared" si="3" ref="F23:F34">(B23+C23+D23)*64/100</f>
        <v>722.56</v>
      </c>
    </row>
    <row r="24" spans="1:6" ht="14.25" customHeight="1">
      <c r="A24" s="69" t="s">
        <v>208</v>
      </c>
      <c r="B24" s="1">
        <v>801</v>
      </c>
      <c r="C24" s="1">
        <v>161</v>
      </c>
      <c r="D24" s="1">
        <v>203</v>
      </c>
      <c r="E24" s="41">
        <f t="shared" si="2"/>
        <v>419.4</v>
      </c>
      <c r="F24" s="70">
        <f t="shared" si="3"/>
        <v>745.6</v>
      </c>
    </row>
    <row r="25" spans="1:6" ht="14.25" customHeight="1">
      <c r="A25" s="69" t="s">
        <v>209</v>
      </c>
      <c r="B25" s="1">
        <v>812</v>
      </c>
      <c r="C25" s="1">
        <v>169</v>
      </c>
      <c r="D25" s="1">
        <v>208</v>
      </c>
      <c r="E25" s="41">
        <f t="shared" si="2"/>
        <v>428.04</v>
      </c>
      <c r="F25" s="70">
        <f t="shared" si="3"/>
        <v>760.96</v>
      </c>
    </row>
    <row r="26" spans="1:6" ht="14.25" customHeight="1">
      <c r="A26" s="69" t="s">
        <v>210</v>
      </c>
      <c r="B26" s="1">
        <v>1054</v>
      </c>
      <c r="C26" s="1">
        <v>197</v>
      </c>
      <c r="D26" s="1">
        <v>231</v>
      </c>
      <c r="E26" s="41">
        <f t="shared" si="2"/>
        <v>533.52</v>
      </c>
      <c r="F26" s="70">
        <f t="shared" si="3"/>
        <v>948.48</v>
      </c>
    </row>
    <row r="27" spans="1:6" ht="14.25" customHeight="1">
      <c r="A27" s="69" t="s">
        <v>211</v>
      </c>
      <c r="B27" s="1">
        <v>1317</v>
      </c>
      <c r="C27" s="1">
        <v>218</v>
      </c>
      <c r="D27" s="1">
        <v>238</v>
      </c>
      <c r="E27" s="41">
        <f t="shared" si="2"/>
        <v>638.28</v>
      </c>
      <c r="F27" s="70">
        <f t="shared" si="3"/>
        <v>1134.72</v>
      </c>
    </row>
    <row r="28" spans="1:6" ht="14.25" customHeight="1">
      <c r="A28" s="69" t="s">
        <v>212</v>
      </c>
      <c r="B28" s="1">
        <v>902</v>
      </c>
      <c r="C28" s="1">
        <v>182</v>
      </c>
      <c r="D28" s="1">
        <v>186</v>
      </c>
      <c r="E28" s="41">
        <f t="shared" si="2"/>
        <v>457.2</v>
      </c>
      <c r="F28" s="70">
        <f t="shared" si="3"/>
        <v>812.8</v>
      </c>
    </row>
    <row r="29" spans="1:6" ht="14.25" customHeight="1">
      <c r="A29" s="69" t="s">
        <v>213</v>
      </c>
      <c r="B29" s="1">
        <v>1075</v>
      </c>
      <c r="C29" s="1">
        <v>199</v>
      </c>
      <c r="D29" s="1">
        <v>211</v>
      </c>
      <c r="E29" s="41">
        <f t="shared" si="2"/>
        <v>534.6</v>
      </c>
      <c r="F29" s="70">
        <f t="shared" si="3"/>
        <v>950.4</v>
      </c>
    </row>
    <row r="30" spans="1:6" ht="14.25" customHeight="1">
      <c r="A30" s="69" t="s">
        <v>214</v>
      </c>
      <c r="B30" s="1">
        <v>773</v>
      </c>
      <c r="C30" s="1">
        <v>154</v>
      </c>
      <c r="D30" s="1">
        <v>213</v>
      </c>
      <c r="E30" s="41">
        <f t="shared" si="2"/>
        <v>410.4</v>
      </c>
      <c r="F30" s="70">
        <f t="shared" si="3"/>
        <v>729.6</v>
      </c>
    </row>
    <row r="31" spans="1:6" ht="14.25" customHeight="1">
      <c r="A31" s="69" t="s">
        <v>215</v>
      </c>
      <c r="B31" s="1">
        <v>759</v>
      </c>
      <c r="C31" s="1">
        <v>171</v>
      </c>
      <c r="D31" s="1">
        <v>200</v>
      </c>
      <c r="E31" s="41">
        <f t="shared" si="2"/>
        <v>406.8</v>
      </c>
      <c r="F31" s="70">
        <f t="shared" si="3"/>
        <v>723.2</v>
      </c>
    </row>
    <row r="32" spans="1:6" ht="14.25" customHeight="1">
      <c r="A32" s="69" t="s">
        <v>216</v>
      </c>
      <c r="B32" s="1">
        <v>824</v>
      </c>
      <c r="C32" s="1">
        <v>182</v>
      </c>
      <c r="D32" s="1">
        <v>238</v>
      </c>
      <c r="E32" s="41">
        <f t="shared" si="2"/>
        <v>447.84</v>
      </c>
      <c r="F32" s="70">
        <f t="shared" si="3"/>
        <v>796.16</v>
      </c>
    </row>
    <row r="33" spans="1:6" ht="14.25" customHeight="1">
      <c r="A33" s="69" t="s">
        <v>217</v>
      </c>
      <c r="B33" s="1">
        <v>1134</v>
      </c>
      <c r="C33" s="1">
        <v>207</v>
      </c>
      <c r="D33" s="1">
        <v>239</v>
      </c>
      <c r="E33" s="41">
        <f t="shared" si="2"/>
        <v>568.8</v>
      </c>
      <c r="F33" s="70">
        <f t="shared" si="3"/>
        <v>1011.2</v>
      </c>
    </row>
    <row r="34" spans="1:6" ht="12.75" customHeight="1">
      <c r="A34" s="69" t="s">
        <v>218</v>
      </c>
      <c r="B34" s="1">
        <v>984</v>
      </c>
      <c r="C34" s="1">
        <v>196</v>
      </c>
      <c r="D34" s="1">
        <v>261</v>
      </c>
      <c r="E34" s="41">
        <f t="shared" si="2"/>
        <v>518.76</v>
      </c>
      <c r="F34" s="70">
        <f t="shared" si="3"/>
        <v>922.24</v>
      </c>
    </row>
    <row r="35" spans="1:6" ht="12.75" customHeight="1">
      <c r="A35" s="78"/>
      <c r="B35" s="79">
        <f>SUM(B23:B34)</f>
        <v>11247</v>
      </c>
      <c r="C35" s="79">
        <f>SUM(C23:C34)</f>
        <v>2178</v>
      </c>
      <c r="D35" s="79">
        <f>SUM(D23:D34)</f>
        <v>2603</v>
      </c>
      <c r="E35" s="79">
        <f>SUM(E23:E34)</f>
        <v>5770.08</v>
      </c>
      <c r="F35" s="79">
        <f>SUM(F23:F34)</f>
        <v>10257.92</v>
      </c>
    </row>
    <row r="36" spans="2:6" ht="12.75" customHeight="1">
      <c r="B36" s="77">
        <f>B35/D37</f>
        <v>0.7017095083603694</v>
      </c>
      <c r="C36" s="77">
        <f>C35/D37</f>
        <v>0.13588719740454205</v>
      </c>
      <c r="D36" s="77">
        <f>D35/D37</f>
        <v>0.1624032942350886</v>
      </c>
      <c r="E36" s="77">
        <v>0.36</v>
      </c>
      <c r="F36" s="77">
        <v>0.64</v>
      </c>
    </row>
    <row r="37" spans="2:6" ht="12.75" customHeight="1">
      <c r="B37" s="1"/>
      <c r="C37" s="1"/>
      <c r="D37" s="76">
        <f>B35+C35+D35</f>
        <v>16028</v>
      </c>
      <c r="E37" s="76"/>
      <c r="F37" s="76">
        <f>E35+F35</f>
        <v>16028</v>
      </c>
    </row>
    <row r="38" spans="1:6" ht="12.75" customHeight="1">
      <c r="A38" s="80"/>
      <c r="B38" s="80"/>
      <c r="C38" s="80"/>
      <c r="D38" s="80"/>
      <c r="E38" s="80"/>
      <c r="F38" s="81"/>
    </row>
    <row r="39" spans="1:6" ht="12.75" customHeight="1">
      <c r="A39" s="125" t="s">
        <v>222</v>
      </c>
      <c r="B39" s="125"/>
      <c r="C39" s="125"/>
      <c r="D39" s="125"/>
      <c r="E39" s="125"/>
      <c r="F39" s="125"/>
    </row>
    <row r="40" spans="1:6" ht="6.75" customHeight="1">
      <c r="A40" s="125"/>
      <c r="B40" s="125"/>
      <c r="C40" s="125"/>
      <c r="D40" s="125"/>
      <c r="E40" s="125"/>
      <c r="F40" s="125"/>
    </row>
    <row r="41" spans="1:6" ht="12.75" customHeight="1">
      <c r="A41" s="126" t="s">
        <v>223</v>
      </c>
      <c r="B41" s="126"/>
      <c r="C41" s="126"/>
      <c r="D41" s="126"/>
      <c r="E41" s="126"/>
      <c r="F41" s="126"/>
    </row>
    <row r="42" spans="1:6" ht="12.75" customHeight="1">
      <c r="A42" s="82" t="s">
        <v>186</v>
      </c>
      <c r="B42" s="67" t="s">
        <v>4</v>
      </c>
      <c r="C42" s="67" t="s">
        <v>5</v>
      </c>
      <c r="D42" s="67" t="s">
        <v>6</v>
      </c>
      <c r="E42" s="37" t="s">
        <v>7</v>
      </c>
      <c r="F42" s="68" t="s">
        <v>206</v>
      </c>
    </row>
    <row r="43" spans="1:6" ht="12.75" customHeight="1">
      <c r="A43" s="69" t="s">
        <v>207</v>
      </c>
      <c r="B43" s="1">
        <v>1283</v>
      </c>
      <c r="C43" s="1">
        <v>239</v>
      </c>
      <c r="D43" s="1">
        <v>333</v>
      </c>
      <c r="E43" s="41">
        <f aca="true" t="shared" si="4" ref="E43:E54">(B43+C43+D43)*36/100</f>
        <v>667.8</v>
      </c>
      <c r="F43" s="70">
        <f aca="true" t="shared" si="5" ref="F43:F54">(B43+C43+D43)*64/100</f>
        <v>1187.2</v>
      </c>
    </row>
    <row r="44" spans="1:6" ht="12.75" customHeight="1">
      <c r="A44" s="69" t="s">
        <v>208</v>
      </c>
      <c r="B44" s="1">
        <v>954</v>
      </c>
      <c r="C44" s="1">
        <v>194</v>
      </c>
      <c r="D44" s="1">
        <v>191</v>
      </c>
      <c r="E44" s="41">
        <f t="shared" si="4"/>
        <v>482.04</v>
      </c>
      <c r="F44" s="70">
        <f t="shared" si="5"/>
        <v>856.96</v>
      </c>
    </row>
    <row r="45" spans="1:6" ht="12.75" customHeight="1">
      <c r="A45" s="69" t="s">
        <v>209</v>
      </c>
      <c r="B45" s="1">
        <v>1159</v>
      </c>
      <c r="C45" s="1">
        <v>222</v>
      </c>
      <c r="D45" s="1">
        <v>258</v>
      </c>
      <c r="E45" s="41">
        <f t="shared" si="4"/>
        <v>590.04</v>
      </c>
      <c r="F45" s="70">
        <f t="shared" si="5"/>
        <v>1048.96</v>
      </c>
    </row>
    <row r="46" spans="1:6" ht="12.75" customHeight="1">
      <c r="A46" s="69" t="s">
        <v>210</v>
      </c>
      <c r="B46" s="1">
        <v>1159</v>
      </c>
      <c r="C46" s="1">
        <v>222</v>
      </c>
      <c r="D46" s="1">
        <v>258</v>
      </c>
      <c r="E46" s="41">
        <f t="shared" si="4"/>
        <v>590.04</v>
      </c>
      <c r="F46" s="70">
        <f t="shared" si="5"/>
        <v>1048.96</v>
      </c>
    </row>
    <row r="47" spans="1:6" ht="12.75" customHeight="1">
      <c r="A47" s="69" t="s">
        <v>211</v>
      </c>
      <c r="B47" s="1">
        <v>1292</v>
      </c>
      <c r="C47" s="1">
        <v>268</v>
      </c>
      <c r="D47" s="1">
        <v>281</v>
      </c>
      <c r="E47" s="41">
        <f t="shared" si="4"/>
        <v>662.76</v>
      </c>
      <c r="F47" s="70">
        <f t="shared" si="5"/>
        <v>1178.24</v>
      </c>
    </row>
    <row r="48" spans="1:6" ht="12.75" customHeight="1">
      <c r="A48" s="69" t="s">
        <v>212</v>
      </c>
      <c r="B48" s="1">
        <v>870</v>
      </c>
      <c r="C48" s="1">
        <v>222</v>
      </c>
      <c r="D48" s="1">
        <v>265</v>
      </c>
      <c r="E48" s="41">
        <f t="shared" si="4"/>
        <v>488.52</v>
      </c>
      <c r="F48" s="70">
        <f t="shared" si="5"/>
        <v>868.48</v>
      </c>
    </row>
    <row r="49" spans="1:6" ht="12.75" customHeight="1">
      <c r="A49" s="69" t="s">
        <v>213</v>
      </c>
      <c r="B49" s="1">
        <v>1193</v>
      </c>
      <c r="C49" s="1">
        <v>239</v>
      </c>
      <c r="D49" s="1">
        <v>254</v>
      </c>
      <c r="E49" s="41">
        <f t="shared" si="4"/>
        <v>606.96</v>
      </c>
      <c r="F49" s="70">
        <f t="shared" si="5"/>
        <v>1079.04</v>
      </c>
    </row>
    <row r="50" spans="1:6" ht="12.75" customHeight="1">
      <c r="A50" s="69" t="s">
        <v>214</v>
      </c>
      <c r="B50" s="1">
        <v>778</v>
      </c>
      <c r="C50" s="1">
        <v>180</v>
      </c>
      <c r="D50" s="1">
        <v>254</v>
      </c>
      <c r="E50" s="41">
        <f t="shared" si="4"/>
        <v>436.32</v>
      </c>
      <c r="F50" s="70">
        <f t="shared" si="5"/>
        <v>775.68</v>
      </c>
    </row>
    <row r="51" spans="1:6" ht="12.75" customHeight="1">
      <c r="A51" s="69" t="s">
        <v>215</v>
      </c>
      <c r="B51" s="1">
        <v>824</v>
      </c>
      <c r="C51" s="1">
        <v>195</v>
      </c>
      <c r="D51" s="1">
        <v>241</v>
      </c>
      <c r="E51" s="41">
        <f t="shared" si="4"/>
        <v>453.6</v>
      </c>
      <c r="F51" s="70">
        <f t="shared" si="5"/>
        <v>806.4</v>
      </c>
    </row>
    <row r="52" spans="1:6" ht="12.75" customHeight="1">
      <c r="A52" s="69" t="s">
        <v>216</v>
      </c>
      <c r="B52" s="1">
        <v>1202</v>
      </c>
      <c r="C52" s="1">
        <v>231</v>
      </c>
      <c r="D52" s="1">
        <v>319</v>
      </c>
      <c r="E52" s="41">
        <f t="shared" si="4"/>
        <v>630.72</v>
      </c>
      <c r="F52" s="70">
        <f t="shared" si="5"/>
        <v>1121.28</v>
      </c>
    </row>
    <row r="53" spans="1:6" ht="12.75" customHeight="1">
      <c r="A53" s="69" t="s">
        <v>217</v>
      </c>
      <c r="B53" s="1">
        <v>1552</v>
      </c>
      <c r="C53" s="1">
        <v>260</v>
      </c>
      <c r="D53" s="1">
        <v>252</v>
      </c>
      <c r="E53" s="41">
        <f t="shared" si="4"/>
        <v>743.04</v>
      </c>
      <c r="F53" s="70">
        <f t="shared" si="5"/>
        <v>1320.96</v>
      </c>
    </row>
    <row r="54" spans="1:6" ht="12.75" customHeight="1">
      <c r="A54" s="69" t="s">
        <v>218</v>
      </c>
      <c r="B54" s="1">
        <v>1370</v>
      </c>
      <c r="C54" s="1">
        <v>280</v>
      </c>
      <c r="D54" s="1">
        <v>328</v>
      </c>
      <c r="E54" s="41">
        <f t="shared" si="4"/>
        <v>712.08</v>
      </c>
      <c r="F54" s="70">
        <f t="shared" si="5"/>
        <v>1265.92</v>
      </c>
    </row>
    <row r="55" spans="1:6" ht="12.75" customHeight="1">
      <c r="A55" s="78"/>
      <c r="B55" s="79">
        <f>SUM(B43:B54)</f>
        <v>13636</v>
      </c>
      <c r="C55" s="79">
        <f>SUM(C43:C54)</f>
        <v>2752</v>
      </c>
      <c r="D55" s="79">
        <f>SUM(D43:D54)</f>
        <v>3234</v>
      </c>
      <c r="E55" s="79">
        <f>SUM(E43:E54)</f>
        <v>7063.920000000001</v>
      </c>
      <c r="F55" s="79">
        <f>SUM(F43:F54)</f>
        <v>12558.08</v>
      </c>
    </row>
    <row r="56" spans="1:6" ht="12.75" customHeight="1">
      <c r="A56" s="75"/>
      <c r="B56" s="77">
        <f>B55/D57</f>
        <v>0.6949342574661095</v>
      </c>
      <c r="C56" s="77">
        <f>C55/D57</f>
        <v>0.1402507389664662</v>
      </c>
      <c r="D56" s="77">
        <f>D55/D57</f>
        <v>0.16481500356742432</v>
      </c>
      <c r="E56" s="77">
        <f>E55/F57</f>
        <v>0.36000000000000004</v>
      </c>
      <c r="F56" s="83">
        <f>F55/F57</f>
        <v>0.64</v>
      </c>
    </row>
    <row r="57" spans="1:6" ht="12.75" customHeight="1">
      <c r="A57" s="75"/>
      <c r="B57" s="1"/>
      <c r="C57" s="1"/>
      <c r="D57" s="40">
        <f>B55+C55+D55</f>
        <v>19622</v>
      </c>
      <c r="E57" s="1"/>
      <c r="F57" s="84">
        <f>E55+F55</f>
        <v>19622</v>
      </c>
    </row>
    <row r="58" spans="1:6" ht="12.75" customHeight="1">
      <c r="A58" s="85"/>
      <c r="F58"/>
    </row>
    <row r="59" spans="1:6" ht="12.75" customHeight="1">
      <c r="A59" s="86"/>
      <c r="F59"/>
    </row>
    <row r="60" spans="1:6" ht="16.5" customHeight="1">
      <c r="A60" s="123" t="s">
        <v>224</v>
      </c>
      <c r="B60" s="123"/>
      <c r="C60" s="123"/>
      <c r="D60" s="123"/>
      <c r="E60" s="123"/>
      <c r="F60" s="123"/>
    </row>
    <row r="61" spans="1:6" ht="12.75" customHeight="1">
      <c r="A61" s="124" t="s">
        <v>225</v>
      </c>
      <c r="B61" s="124"/>
      <c r="C61" s="124"/>
      <c r="D61" s="124"/>
      <c r="E61" s="124"/>
      <c r="F61" s="124"/>
    </row>
    <row r="62" spans="1:6" ht="12.75" customHeight="1">
      <c r="A62" s="82" t="s">
        <v>186</v>
      </c>
      <c r="B62" s="67" t="s">
        <v>4</v>
      </c>
      <c r="C62" s="67" t="s">
        <v>5</v>
      </c>
      <c r="D62" s="67" t="s">
        <v>6</v>
      </c>
      <c r="E62" s="37" t="s">
        <v>7</v>
      </c>
      <c r="F62" s="68" t="s">
        <v>206</v>
      </c>
    </row>
    <row r="63" spans="1:6" ht="14.25" customHeight="1">
      <c r="A63" s="69" t="s">
        <v>207</v>
      </c>
      <c r="B63" s="1">
        <v>2891</v>
      </c>
      <c r="C63" s="1">
        <v>1257</v>
      </c>
      <c r="D63" s="1">
        <v>2191</v>
      </c>
      <c r="E63" s="41">
        <f aca="true" t="shared" si="6" ref="E63:E74">(B63+C63+D63)*36/100</f>
        <v>2282.04</v>
      </c>
      <c r="F63" s="70">
        <f aca="true" t="shared" si="7" ref="F63:F74">(B63+C63+D63)*64/100</f>
        <v>4056.96</v>
      </c>
    </row>
    <row r="64" spans="1:6" ht="14.25" customHeight="1">
      <c r="A64" s="69" t="s">
        <v>208</v>
      </c>
      <c r="B64" s="1">
        <v>2689</v>
      </c>
      <c r="C64" s="1">
        <v>1304</v>
      </c>
      <c r="D64" s="1">
        <v>2098</v>
      </c>
      <c r="E64" s="41">
        <f t="shared" si="6"/>
        <v>2192.76</v>
      </c>
      <c r="F64" s="70">
        <f t="shared" si="7"/>
        <v>3898.24</v>
      </c>
    </row>
    <row r="65" spans="1:6" ht="14.25" customHeight="1">
      <c r="A65" s="69" t="s">
        <v>209</v>
      </c>
      <c r="B65" s="1">
        <v>2324</v>
      </c>
      <c r="C65" s="1">
        <v>1238</v>
      </c>
      <c r="D65" s="1">
        <v>2230</v>
      </c>
      <c r="E65" s="41">
        <f t="shared" si="6"/>
        <v>2085.12</v>
      </c>
      <c r="F65" s="70">
        <f t="shared" si="7"/>
        <v>3706.88</v>
      </c>
    </row>
    <row r="66" spans="1:6" ht="14.25" customHeight="1">
      <c r="A66" s="69" t="s">
        <v>210</v>
      </c>
      <c r="B66" s="1">
        <v>2826</v>
      </c>
      <c r="C66" s="1">
        <v>1280</v>
      </c>
      <c r="D66" s="1">
        <v>2408</v>
      </c>
      <c r="E66" s="41">
        <f t="shared" si="6"/>
        <v>2345.04</v>
      </c>
      <c r="F66" s="70">
        <f t="shared" si="7"/>
        <v>4168.96</v>
      </c>
    </row>
    <row r="67" spans="1:6" ht="14.25" customHeight="1">
      <c r="A67" s="69" t="s">
        <v>211</v>
      </c>
      <c r="B67" s="1">
        <v>3622</v>
      </c>
      <c r="C67" s="1">
        <v>1402</v>
      </c>
      <c r="D67" s="1">
        <v>2399</v>
      </c>
      <c r="E67" s="41">
        <f t="shared" si="6"/>
        <v>2672.28</v>
      </c>
      <c r="F67" s="70">
        <f t="shared" si="7"/>
        <v>4750.72</v>
      </c>
    </row>
    <row r="68" spans="1:6" ht="14.25" customHeight="1">
      <c r="A68" s="69" t="s">
        <v>212</v>
      </c>
      <c r="B68" s="1">
        <v>2593</v>
      </c>
      <c r="C68" s="1">
        <v>1222</v>
      </c>
      <c r="D68" s="1">
        <v>2163</v>
      </c>
      <c r="E68" s="41">
        <f t="shared" si="6"/>
        <v>2152.08</v>
      </c>
      <c r="F68" s="70">
        <f t="shared" si="7"/>
        <v>3825.92</v>
      </c>
    </row>
    <row r="69" spans="1:6" ht="14.25" customHeight="1">
      <c r="A69" s="69" t="s">
        <v>213</v>
      </c>
      <c r="B69" s="1">
        <v>2941</v>
      </c>
      <c r="C69" s="1">
        <v>1281</v>
      </c>
      <c r="D69" s="1">
        <v>2042</v>
      </c>
      <c r="E69" s="41">
        <f t="shared" si="6"/>
        <v>2255.04</v>
      </c>
      <c r="F69" s="70">
        <f t="shared" si="7"/>
        <v>4008.96</v>
      </c>
    </row>
    <row r="70" spans="1:6" ht="14.25" customHeight="1">
      <c r="A70" s="69" t="s">
        <v>214</v>
      </c>
      <c r="B70" s="1">
        <v>2295</v>
      </c>
      <c r="C70" s="1">
        <v>1178</v>
      </c>
      <c r="D70" s="1">
        <v>2260</v>
      </c>
      <c r="E70" s="41">
        <f t="shared" si="6"/>
        <v>2063.88</v>
      </c>
      <c r="F70" s="70">
        <f t="shared" si="7"/>
        <v>3669.12</v>
      </c>
    </row>
    <row r="71" spans="1:6" ht="14.25" customHeight="1">
      <c r="A71" s="69" t="s">
        <v>215</v>
      </c>
      <c r="B71" s="1">
        <v>2440</v>
      </c>
      <c r="C71" s="1">
        <v>1398</v>
      </c>
      <c r="D71" s="1">
        <v>2401</v>
      </c>
      <c r="E71" s="41">
        <f t="shared" si="6"/>
        <v>2246.04</v>
      </c>
      <c r="F71" s="70">
        <f t="shared" si="7"/>
        <v>3992.96</v>
      </c>
    </row>
    <row r="72" spans="1:6" ht="14.25" customHeight="1">
      <c r="A72" s="69" t="s">
        <v>216</v>
      </c>
      <c r="B72" s="1">
        <v>2999</v>
      </c>
      <c r="C72" s="1">
        <v>1247</v>
      </c>
      <c r="D72" s="1">
        <v>2408</v>
      </c>
      <c r="E72" s="41">
        <f t="shared" si="6"/>
        <v>2395.44</v>
      </c>
      <c r="F72" s="70">
        <f t="shared" si="7"/>
        <v>4258.56</v>
      </c>
    </row>
    <row r="73" spans="1:6" ht="14.25" customHeight="1">
      <c r="A73" s="69" t="s">
        <v>217</v>
      </c>
      <c r="B73" s="1">
        <v>3867</v>
      </c>
      <c r="C73" s="1">
        <v>1593</v>
      </c>
      <c r="D73" s="1">
        <v>2566</v>
      </c>
      <c r="E73" s="41">
        <f t="shared" si="6"/>
        <v>2889.36</v>
      </c>
      <c r="F73" s="70">
        <f t="shared" si="7"/>
        <v>5136.64</v>
      </c>
    </row>
    <row r="74" spans="1:6" ht="12.75" customHeight="1">
      <c r="A74" s="69" t="s">
        <v>218</v>
      </c>
      <c r="B74" s="1">
        <v>3416</v>
      </c>
      <c r="C74" s="1">
        <v>1549</v>
      </c>
      <c r="D74" s="1">
        <v>2745</v>
      </c>
      <c r="E74" s="41">
        <f t="shared" si="6"/>
        <v>2775.6</v>
      </c>
      <c r="F74" s="70">
        <f t="shared" si="7"/>
        <v>4934.4</v>
      </c>
    </row>
    <row r="75" spans="1:6" ht="12.75" customHeight="1">
      <c r="A75" s="78"/>
      <c r="B75" s="79">
        <f>SUM(B63:B74)</f>
        <v>34903</v>
      </c>
      <c r="C75" s="79">
        <f>SUM(C63:C74)</f>
        <v>15949</v>
      </c>
      <c r="D75" s="79">
        <f>SUM(D63:D74)</f>
        <v>27911</v>
      </c>
      <c r="E75" s="79">
        <f>SUM(E63:E74)</f>
        <v>28354.68</v>
      </c>
      <c r="F75" s="79">
        <f>SUM(F63:F74)</f>
        <v>50408.32</v>
      </c>
    </row>
    <row r="76" spans="1:6" ht="12.75" customHeight="1">
      <c r="A76" s="75"/>
      <c r="B76" s="77">
        <f>B75/D77</f>
        <v>0.44313954521793225</v>
      </c>
      <c r="C76" s="77">
        <f>C75/D77</f>
        <v>0.20249355661922477</v>
      </c>
      <c r="D76" s="77">
        <f>D75/D77</f>
        <v>0.35436689816284295</v>
      </c>
      <c r="E76" s="77">
        <f>E75/F77</f>
        <v>0.36</v>
      </c>
      <c r="F76" s="83">
        <f>F75/F77</f>
        <v>0.64</v>
      </c>
    </row>
    <row r="77" spans="1:6" ht="12.75" customHeight="1">
      <c r="A77" s="75"/>
      <c r="B77" s="1"/>
      <c r="C77" s="1"/>
      <c r="D77" s="40">
        <f>B75+C75+D75</f>
        <v>78763</v>
      </c>
      <c r="E77" s="1"/>
      <c r="F77" s="84">
        <f>E75+F75</f>
        <v>78763</v>
      </c>
    </row>
    <row r="82" spans="1:6" ht="12.75" customHeight="1">
      <c r="A82" s="86"/>
      <c r="F82"/>
    </row>
    <row r="83" spans="1:6" ht="15.75" customHeight="1">
      <c r="A83" s="123" t="s">
        <v>226</v>
      </c>
      <c r="B83" s="123"/>
      <c r="C83" s="123"/>
      <c r="D83" s="123"/>
      <c r="E83" s="123"/>
      <c r="F83" s="123"/>
    </row>
    <row r="84" spans="1:6" ht="12.75" customHeight="1">
      <c r="A84" s="122" t="s">
        <v>227</v>
      </c>
      <c r="B84" s="122"/>
      <c r="C84" s="122"/>
      <c r="D84" s="122"/>
      <c r="E84" s="122"/>
      <c r="F84" s="122"/>
    </row>
    <row r="85" spans="1:6" ht="12.75" customHeight="1">
      <c r="A85" s="82"/>
      <c r="B85" s="67" t="s">
        <v>4</v>
      </c>
      <c r="C85" s="67" t="s">
        <v>5</v>
      </c>
      <c r="D85" s="67" t="s">
        <v>6</v>
      </c>
      <c r="E85" s="37" t="s">
        <v>7</v>
      </c>
      <c r="F85" s="68" t="s">
        <v>206</v>
      </c>
    </row>
    <row r="86" spans="1:6" ht="14.25" customHeight="1">
      <c r="A86" s="69" t="s">
        <v>207</v>
      </c>
      <c r="B86">
        <v>13</v>
      </c>
      <c r="C86">
        <v>9</v>
      </c>
      <c r="D86">
        <v>18</v>
      </c>
      <c r="E86" s="41">
        <f aca="true" t="shared" si="8" ref="E86:E97">(B86+C86+D86)*36/100</f>
        <v>14.4</v>
      </c>
      <c r="F86" s="70">
        <f aca="true" t="shared" si="9" ref="F86:F97">(B86+C86+D86)*64/100</f>
        <v>25.6</v>
      </c>
    </row>
    <row r="87" spans="1:6" ht="14.25" customHeight="1">
      <c r="A87" s="69" t="s">
        <v>208</v>
      </c>
      <c r="B87">
        <v>14</v>
      </c>
      <c r="C87">
        <v>10</v>
      </c>
      <c r="D87">
        <v>17</v>
      </c>
      <c r="E87" s="41">
        <f t="shared" si="8"/>
        <v>14.76</v>
      </c>
      <c r="F87" s="70">
        <f t="shared" si="9"/>
        <v>26.24</v>
      </c>
    </row>
    <row r="88" spans="1:6" ht="14.25" customHeight="1">
      <c r="A88" s="69" t="s">
        <v>209</v>
      </c>
      <c r="B88">
        <v>11</v>
      </c>
      <c r="C88">
        <v>9</v>
      </c>
      <c r="D88">
        <v>18</v>
      </c>
      <c r="E88" s="41">
        <f t="shared" si="8"/>
        <v>13.68</v>
      </c>
      <c r="F88" s="70">
        <f t="shared" si="9"/>
        <v>24.32</v>
      </c>
    </row>
    <row r="89" spans="1:6" ht="14.25" customHeight="1">
      <c r="A89" s="69" t="s">
        <v>210</v>
      </c>
      <c r="B89">
        <v>12</v>
      </c>
      <c r="C89">
        <v>9</v>
      </c>
      <c r="D89">
        <v>19</v>
      </c>
      <c r="E89" s="41">
        <f t="shared" si="8"/>
        <v>14.4</v>
      </c>
      <c r="F89" s="70">
        <f t="shared" si="9"/>
        <v>25.6</v>
      </c>
    </row>
    <row r="90" spans="1:6" ht="14.25" customHeight="1">
      <c r="A90" s="69" t="s">
        <v>211</v>
      </c>
      <c r="B90">
        <v>11</v>
      </c>
      <c r="C90">
        <v>8</v>
      </c>
      <c r="D90">
        <v>17</v>
      </c>
      <c r="E90" s="41">
        <f t="shared" si="8"/>
        <v>12.96</v>
      </c>
      <c r="F90" s="70">
        <f t="shared" si="9"/>
        <v>23.04</v>
      </c>
    </row>
    <row r="91" spans="1:6" ht="14.25" customHeight="1">
      <c r="A91" s="69" t="s">
        <v>212</v>
      </c>
      <c r="B91">
        <v>11</v>
      </c>
      <c r="C91">
        <v>9</v>
      </c>
      <c r="D91">
        <v>15</v>
      </c>
      <c r="E91" s="41">
        <f t="shared" si="8"/>
        <v>12.6</v>
      </c>
      <c r="F91" s="70">
        <f t="shared" si="9"/>
        <v>22.4</v>
      </c>
    </row>
    <row r="92" spans="1:6" ht="14.25" customHeight="1">
      <c r="A92" s="69" t="s">
        <v>213</v>
      </c>
      <c r="B92">
        <v>12</v>
      </c>
      <c r="C92">
        <v>9</v>
      </c>
      <c r="D92">
        <v>16</v>
      </c>
      <c r="E92" s="41">
        <f t="shared" si="8"/>
        <v>13.32</v>
      </c>
      <c r="F92" s="70">
        <f t="shared" si="9"/>
        <v>23.68</v>
      </c>
    </row>
    <row r="93" spans="1:6" ht="14.25" customHeight="1">
      <c r="A93" s="69" t="s">
        <v>214</v>
      </c>
      <c r="B93">
        <v>11</v>
      </c>
      <c r="C93">
        <v>8</v>
      </c>
      <c r="D93">
        <v>17</v>
      </c>
      <c r="E93" s="41">
        <f t="shared" si="8"/>
        <v>12.96</v>
      </c>
      <c r="F93" s="70">
        <f t="shared" si="9"/>
        <v>23.04</v>
      </c>
    </row>
    <row r="94" spans="1:6" ht="14.25" customHeight="1">
      <c r="A94" s="69" t="s">
        <v>215</v>
      </c>
      <c r="B94">
        <v>11</v>
      </c>
      <c r="C94">
        <v>9</v>
      </c>
      <c r="D94">
        <v>17</v>
      </c>
      <c r="E94" s="41">
        <f t="shared" si="8"/>
        <v>13.32</v>
      </c>
      <c r="F94" s="70">
        <f t="shared" si="9"/>
        <v>23.68</v>
      </c>
    </row>
    <row r="95" spans="1:6" ht="14.25" customHeight="1">
      <c r="A95" s="69" t="s">
        <v>216</v>
      </c>
      <c r="B95">
        <v>11</v>
      </c>
      <c r="C95">
        <v>8</v>
      </c>
      <c r="D95">
        <v>16</v>
      </c>
      <c r="E95" s="41">
        <f t="shared" si="8"/>
        <v>12.6</v>
      </c>
      <c r="F95" s="70">
        <f t="shared" si="9"/>
        <v>22.4</v>
      </c>
    </row>
    <row r="96" spans="1:6" ht="14.25" customHeight="1">
      <c r="A96" s="69" t="s">
        <v>217</v>
      </c>
      <c r="B96">
        <v>11</v>
      </c>
      <c r="C96">
        <v>9</v>
      </c>
      <c r="D96">
        <v>15</v>
      </c>
      <c r="E96" s="41">
        <f t="shared" si="8"/>
        <v>12.6</v>
      </c>
      <c r="F96" s="70">
        <f t="shared" si="9"/>
        <v>22.4</v>
      </c>
    </row>
    <row r="97" spans="1:6" ht="12.75" customHeight="1">
      <c r="A97" s="69" t="s">
        <v>218</v>
      </c>
      <c r="B97">
        <v>11</v>
      </c>
      <c r="C97">
        <v>8</v>
      </c>
      <c r="D97">
        <v>16</v>
      </c>
      <c r="E97" s="41">
        <f t="shared" si="8"/>
        <v>12.6</v>
      </c>
      <c r="F97" s="70">
        <f t="shared" si="9"/>
        <v>22.4</v>
      </c>
    </row>
    <row r="98" spans="1:6" ht="12.75" customHeight="1">
      <c r="A98" s="78"/>
      <c r="B98" s="79">
        <f>SUM(B86:B97)</f>
        <v>139</v>
      </c>
      <c r="C98" s="79">
        <f>SUM(C86:C97)</f>
        <v>105</v>
      </c>
      <c r="D98" s="79">
        <f>SUM(D86:D97)</f>
        <v>201</v>
      </c>
      <c r="E98" s="79">
        <f>SUM(E86:E97)</f>
        <v>160.2</v>
      </c>
      <c r="F98" s="79">
        <f>SUM(F86:F97)</f>
        <v>284.79999999999995</v>
      </c>
    </row>
    <row r="99" spans="1:6" ht="12.75" customHeight="1">
      <c r="A99" s="75"/>
      <c r="B99" s="77">
        <f>B98/D100</f>
        <v>0.31235955056179776</v>
      </c>
      <c r="C99" s="77">
        <f>C98/D100</f>
        <v>0.23595505617977527</v>
      </c>
      <c r="D99" s="77">
        <f>D98/D100</f>
        <v>0.451685393258427</v>
      </c>
      <c r="E99" s="77">
        <f>E98/F100</f>
        <v>0.36000000000000004</v>
      </c>
      <c r="F99" s="83">
        <f>F98/F100</f>
        <v>0.64</v>
      </c>
    </row>
    <row r="100" spans="1:6" ht="12.75" customHeight="1">
      <c r="A100" s="75"/>
      <c r="B100" s="1"/>
      <c r="C100" s="1"/>
      <c r="D100" s="40">
        <f>B98+C98+D98</f>
        <v>445</v>
      </c>
      <c r="E100" s="1"/>
      <c r="F100" s="84">
        <f>E98+F98</f>
        <v>444.99999999999994</v>
      </c>
    </row>
    <row r="105" spans="1:6" ht="12.75" customHeight="1">
      <c r="A105" s="123" t="s">
        <v>228</v>
      </c>
      <c r="B105" s="123"/>
      <c r="C105" s="123"/>
      <c r="D105" s="123"/>
      <c r="E105" s="123"/>
      <c r="F105" s="123"/>
    </row>
    <row r="106" spans="1:6" ht="12.75" customHeight="1">
      <c r="A106" s="122" t="s">
        <v>229</v>
      </c>
      <c r="B106" s="122"/>
      <c r="C106" s="122"/>
      <c r="D106" s="122"/>
      <c r="E106" s="122"/>
      <c r="F106" s="122"/>
    </row>
    <row r="107" spans="1:6" ht="12.75" customHeight="1">
      <c r="A107" s="66" t="s">
        <v>186</v>
      </c>
      <c r="B107" s="67" t="s">
        <v>4</v>
      </c>
      <c r="C107" s="67" t="s">
        <v>5</v>
      </c>
      <c r="D107" s="67" t="s">
        <v>6</v>
      </c>
      <c r="E107" s="37" t="s">
        <v>7</v>
      </c>
      <c r="F107" s="68" t="s">
        <v>206</v>
      </c>
    </row>
    <row r="108" spans="1:6" ht="14.25" customHeight="1">
      <c r="A108" s="69" t="s">
        <v>207</v>
      </c>
      <c r="B108" s="1">
        <v>193</v>
      </c>
      <c r="C108" s="1">
        <v>143</v>
      </c>
      <c r="D108" s="1">
        <v>300</v>
      </c>
      <c r="E108" s="41">
        <f aca="true" t="shared" si="10" ref="E108:E119">(B108+C108+D108)*36/100</f>
        <v>228.96</v>
      </c>
      <c r="F108" s="70">
        <f aca="true" t="shared" si="11" ref="F108:F119">(B108+C108+D108)*64/100</f>
        <v>407.04</v>
      </c>
    </row>
    <row r="109" spans="1:6" ht="14.25" customHeight="1">
      <c r="A109" s="69" t="s">
        <v>208</v>
      </c>
      <c r="B109" s="1">
        <v>17</v>
      </c>
      <c r="C109" s="1">
        <v>12</v>
      </c>
      <c r="D109" s="1">
        <v>24</v>
      </c>
      <c r="E109" s="41">
        <f t="shared" si="10"/>
        <v>19.08</v>
      </c>
      <c r="F109" s="70">
        <f t="shared" si="11"/>
        <v>33.92</v>
      </c>
    </row>
    <row r="110" spans="1:6" ht="14.25" customHeight="1">
      <c r="A110" s="69" t="s">
        <v>209</v>
      </c>
      <c r="B110" s="1">
        <v>16</v>
      </c>
      <c r="C110" s="1">
        <v>14</v>
      </c>
      <c r="D110" s="1">
        <v>24</v>
      </c>
      <c r="E110" s="41">
        <f t="shared" si="10"/>
        <v>19.44</v>
      </c>
      <c r="F110" s="70">
        <f t="shared" si="11"/>
        <v>34.56</v>
      </c>
    </row>
    <row r="111" spans="1:6" ht="14.25" customHeight="1">
      <c r="A111" s="69" t="s">
        <v>210</v>
      </c>
      <c r="B111" s="1">
        <v>15</v>
      </c>
      <c r="C111" s="1">
        <v>14</v>
      </c>
      <c r="D111" s="1">
        <v>38</v>
      </c>
      <c r="E111" s="41">
        <f t="shared" si="10"/>
        <v>24.12</v>
      </c>
      <c r="F111" s="70">
        <f t="shared" si="11"/>
        <v>42.88</v>
      </c>
    </row>
    <row r="112" spans="1:6" ht="14.25" customHeight="1">
      <c r="A112" s="69" t="s">
        <v>211</v>
      </c>
      <c r="B112" s="1">
        <v>15</v>
      </c>
      <c r="C112" s="1">
        <v>12</v>
      </c>
      <c r="D112" s="1">
        <v>25</v>
      </c>
      <c r="E112" s="41">
        <f t="shared" si="10"/>
        <v>18.72</v>
      </c>
      <c r="F112" s="70">
        <f t="shared" si="11"/>
        <v>33.28</v>
      </c>
    </row>
    <row r="113" spans="1:6" ht="14.25" customHeight="1">
      <c r="A113" s="69" t="s">
        <v>212</v>
      </c>
      <c r="B113" s="1">
        <v>133</v>
      </c>
      <c r="C113" s="1">
        <v>116</v>
      </c>
      <c r="D113" s="1">
        <v>175</v>
      </c>
      <c r="E113" s="41">
        <f t="shared" si="10"/>
        <v>152.64</v>
      </c>
      <c r="F113" s="70">
        <f t="shared" si="11"/>
        <v>271.36</v>
      </c>
    </row>
    <row r="114" spans="1:6" ht="14.25" customHeight="1">
      <c r="A114" s="69" t="s">
        <v>213</v>
      </c>
      <c r="B114" s="1">
        <v>450</v>
      </c>
      <c r="C114" s="1">
        <v>372</v>
      </c>
      <c r="D114" s="1">
        <v>704</v>
      </c>
      <c r="E114" s="41">
        <f t="shared" si="10"/>
        <v>549.36</v>
      </c>
      <c r="F114" s="70">
        <f t="shared" si="11"/>
        <v>976.64</v>
      </c>
    </row>
    <row r="115" spans="1:6" ht="14.25" customHeight="1">
      <c r="A115" s="69" t="s">
        <v>214</v>
      </c>
      <c r="B115" s="1">
        <v>408</v>
      </c>
      <c r="C115" s="1">
        <v>322</v>
      </c>
      <c r="D115" s="1">
        <v>697</v>
      </c>
      <c r="E115" s="41">
        <f t="shared" si="10"/>
        <v>513.72</v>
      </c>
      <c r="F115" s="70">
        <f t="shared" si="11"/>
        <v>913.28</v>
      </c>
    </row>
    <row r="116" spans="1:6" ht="14.25" customHeight="1">
      <c r="A116" s="69" t="s">
        <v>215</v>
      </c>
      <c r="B116" s="1">
        <v>404</v>
      </c>
      <c r="C116" s="1">
        <v>352</v>
      </c>
      <c r="D116" s="1">
        <v>680</v>
      </c>
      <c r="E116" s="41">
        <f t="shared" si="10"/>
        <v>516.96</v>
      </c>
      <c r="F116" s="70">
        <f t="shared" si="11"/>
        <v>919.04</v>
      </c>
    </row>
    <row r="117" spans="1:6" ht="14.25" customHeight="1">
      <c r="A117" s="69" t="s">
        <v>216</v>
      </c>
      <c r="B117" s="1">
        <v>313</v>
      </c>
      <c r="C117" s="1">
        <v>243</v>
      </c>
      <c r="D117" s="1">
        <v>544</v>
      </c>
      <c r="E117" s="41">
        <f t="shared" si="10"/>
        <v>396</v>
      </c>
      <c r="F117" s="70">
        <f t="shared" si="11"/>
        <v>704</v>
      </c>
    </row>
    <row r="118" spans="1:6" ht="14.25" customHeight="1">
      <c r="A118" s="69" t="s">
        <v>217</v>
      </c>
      <c r="B118" s="1">
        <v>386</v>
      </c>
      <c r="C118" s="1">
        <v>283</v>
      </c>
      <c r="D118" s="1">
        <v>537</v>
      </c>
      <c r="E118" s="41">
        <f t="shared" si="10"/>
        <v>434.16</v>
      </c>
      <c r="F118" s="70">
        <f t="shared" si="11"/>
        <v>771.84</v>
      </c>
    </row>
    <row r="119" spans="1:6" ht="12.75" customHeight="1">
      <c r="A119" s="69" t="s">
        <v>218</v>
      </c>
      <c r="B119" s="1">
        <v>333</v>
      </c>
      <c r="C119" s="1">
        <v>279</v>
      </c>
      <c r="D119" s="1">
        <v>573</v>
      </c>
      <c r="E119" s="41">
        <f t="shared" si="10"/>
        <v>426.6</v>
      </c>
      <c r="F119" s="70">
        <f t="shared" si="11"/>
        <v>758.4</v>
      </c>
    </row>
    <row r="120" spans="1:6" ht="12.75" customHeight="1">
      <c r="A120" s="78"/>
      <c r="B120" s="79">
        <f>SUM(B108:B119)</f>
        <v>2683</v>
      </c>
      <c r="C120" s="79">
        <f>SUM(C108:C119)</f>
        <v>2162</v>
      </c>
      <c r="D120" s="79">
        <f>SUM(D108:D119)</f>
        <v>4321</v>
      </c>
      <c r="E120" s="79">
        <f>SUM(E108:E119)</f>
        <v>3299.7599999999998</v>
      </c>
      <c r="F120" s="79">
        <f>SUM(F108:F119)</f>
        <v>5866.24</v>
      </c>
    </row>
    <row r="121" spans="1:6" ht="12.75" customHeight="1">
      <c r="A121" s="75"/>
      <c r="B121" s="77">
        <f>B120/D122</f>
        <v>0.2927121972507091</v>
      </c>
      <c r="C121" s="77">
        <f>C120/D122</f>
        <v>0.23587169975998254</v>
      </c>
      <c r="D121" s="77">
        <f>D120/D122</f>
        <v>0.4714161029893083</v>
      </c>
      <c r="E121" s="77">
        <f>E120/F122</f>
        <v>0.36</v>
      </c>
      <c r="F121" s="83">
        <f>F120/F122</f>
        <v>0.64</v>
      </c>
    </row>
    <row r="122" spans="1:6" ht="12.75" customHeight="1">
      <c r="A122" s="75"/>
      <c r="B122" s="1"/>
      <c r="C122" s="1"/>
      <c r="D122" s="40">
        <f>B120+C120+D120</f>
        <v>9166</v>
      </c>
      <c r="E122" s="1"/>
      <c r="F122" s="84">
        <f>E120+F120</f>
        <v>9166</v>
      </c>
    </row>
    <row r="126" spans="1:6" ht="12.75" customHeight="1">
      <c r="A126" s="86"/>
      <c r="B126" s="80"/>
      <c r="C126" s="80"/>
      <c r="D126" s="80"/>
      <c r="E126" s="80"/>
      <c r="F126" s="81"/>
    </row>
    <row r="127" spans="1:6" ht="12.75" customHeight="1">
      <c r="A127" s="121" t="s">
        <v>230</v>
      </c>
      <c r="B127" s="121"/>
      <c r="C127" s="121"/>
      <c r="D127" s="121"/>
      <c r="E127" s="121"/>
      <c r="F127" s="121"/>
    </row>
    <row r="128" spans="1:6" ht="12.75" customHeight="1">
      <c r="A128" s="124" t="s">
        <v>231</v>
      </c>
      <c r="B128" s="124"/>
      <c r="C128" s="124"/>
      <c r="D128" s="124"/>
      <c r="E128" s="124"/>
      <c r="F128" s="124"/>
    </row>
    <row r="129" spans="1:6" ht="12.75" customHeight="1">
      <c r="A129" s="66" t="s">
        <v>186</v>
      </c>
      <c r="B129" s="67" t="s">
        <v>4</v>
      </c>
      <c r="C129" s="67" t="s">
        <v>5</v>
      </c>
      <c r="D129" s="67" t="s">
        <v>6</v>
      </c>
      <c r="E129" s="37" t="s">
        <v>7</v>
      </c>
      <c r="F129" s="68" t="s">
        <v>206</v>
      </c>
    </row>
    <row r="130" spans="1:6" ht="14.25" customHeight="1">
      <c r="A130" s="69" t="s">
        <v>207</v>
      </c>
      <c r="B130">
        <v>7</v>
      </c>
      <c r="C130">
        <v>5</v>
      </c>
      <c r="D130">
        <v>9</v>
      </c>
      <c r="E130" s="41">
        <f aca="true" t="shared" si="12" ref="E130:E141">(B130+C130+D130)*36/100</f>
        <v>7.56</v>
      </c>
      <c r="F130" s="70">
        <f aca="true" t="shared" si="13" ref="F130:F141">(B130+C130+D130)*64/100</f>
        <v>13.44</v>
      </c>
    </row>
    <row r="131" spans="1:6" ht="14.25" customHeight="1">
      <c r="A131" s="69" t="s">
        <v>208</v>
      </c>
      <c r="B131">
        <v>6</v>
      </c>
      <c r="C131">
        <v>4</v>
      </c>
      <c r="D131">
        <v>8</v>
      </c>
      <c r="E131" s="41">
        <f t="shared" si="12"/>
        <v>6.48</v>
      </c>
      <c r="F131" s="70">
        <f t="shared" si="13"/>
        <v>11.52</v>
      </c>
    </row>
    <row r="132" spans="1:6" ht="14.25" customHeight="1">
      <c r="A132" s="69" t="s">
        <v>209</v>
      </c>
      <c r="B132">
        <v>7</v>
      </c>
      <c r="C132">
        <v>6</v>
      </c>
      <c r="D132">
        <v>9</v>
      </c>
      <c r="E132" s="41">
        <f t="shared" si="12"/>
        <v>7.92</v>
      </c>
      <c r="F132" s="70">
        <f t="shared" si="13"/>
        <v>14.08</v>
      </c>
    </row>
    <row r="133" spans="1:6" ht="14.25" customHeight="1">
      <c r="A133" s="69" t="s">
        <v>210</v>
      </c>
      <c r="B133">
        <v>6</v>
      </c>
      <c r="C133">
        <v>4</v>
      </c>
      <c r="D133">
        <v>10</v>
      </c>
      <c r="E133" s="41">
        <f t="shared" si="12"/>
        <v>7.2</v>
      </c>
      <c r="F133" s="70">
        <f t="shared" si="13"/>
        <v>12.8</v>
      </c>
    </row>
    <row r="134" spans="1:6" ht="14.25" customHeight="1">
      <c r="A134" s="69" t="s">
        <v>211</v>
      </c>
      <c r="B134">
        <v>6</v>
      </c>
      <c r="C134">
        <v>5</v>
      </c>
      <c r="D134">
        <v>10</v>
      </c>
      <c r="E134" s="41">
        <f t="shared" si="12"/>
        <v>7.56</v>
      </c>
      <c r="F134" s="70">
        <f t="shared" si="13"/>
        <v>13.44</v>
      </c>
    </row>
    <row r="135" spans="1:6" ht="14.25" customHeight="1">
      <c r="A135" s="69" t="s">
        <v>212</v>
      </c>
      <c r="B135">
        <v>6</v>
      </c>
      <c r="C135">
        <v>4</v>
      </c>
      <c r="D135">
        <v>8</v>
      </c>
      <c r="E135" s="41">
        <f t="shared" si="12"/>
        <v>6.48</v>
      </c>
      <c r="F135" s="70">
        <f t="shared" si="13"/>
        <v>11.52</v>
      </c>
    </row>
    <row r="136" spans="1:6" ht="14.25" customHeight="1">
      <c r="A136" s="69" t="s">
        <v>213</v>
      </c>
      <c r="B136">
        <v>7</v>
      </c>
      <c r="C136">
        <v>6</v>
      </c>
      <c r="D136">
        <v>9</v>
      </c>
      <c r="E136" s="41">
        <f t="shared" si="12"/>
        <v>7.92</v>
      </c>
      <c r="F136" s="70">
        <f t="shared" si="13"/>
        <v>14.08</v>
      </c>
    </row>
    <row r="137" spans="1:6" ht="14.25" customHeight="1">
      <c r="A137" s="69" t="s">
        <v>214</v>
      </c>
      <c r="B137">
        <v>5</v>
      </c>
      <c r="C137">
        <v>4</v>
      </c>
      <c r="D137">
        <v>9</v>
      </c>
      <c r="E137" s="41">
        <f t="shared" si="12"/>
        <v>6.48</v>
      </c>
      <c r="F137" s="70">
        <f t="shared" si="13"/>
        <v>11.52</v>
      </c>
    </row>
    <row r="138" spans="1:6" ht="14.25" customHeight="1">
      <c r="A138" s="69" t="s">
        <v>215</v>
      </c>
      <c r="B138">
        <v>6</v>
      </c>
      <c r="C138">
        <v>5</v>
      </c>
      <c r="D138">
        <v>9</v>
      </c>
      <c r="E138" s="41">
        <f t="shared" si="12"/>
        <v>7.2</v>
      </c>
      <c r="F138" s="70">
        <f t="shared" si="13"/>
        <v>12.8</v>
      </c>
    </row>
    <row r="139" spans="1:6" ht="14.25" customHeight="1">
      <c r="A139" s="69" t="s">
        <v>216</v>
      </c>
      <c r="B139">
        <v>7</v>
      </c>
      <c r="C139">
        <v>4</v>
      </c>
      <c r="D139">
        <v>10</v>
      </c>
      <c r="E139" s="41">
        <f t="shared" si="12"/>
        <v>7.56</v>
      </c>
      <c r="F139" s="70">
        <f t="shared" si="13"/>
        <v>13.44</v>
      </c>
    </row>
    <row r="140" spans="1:6" ht="14.25" customHeight="1">
      <c r="A140" s="69" t="s">
        <v>217</v>
      </c>
      <c r="B140">
        <v>7</v>
      </c>
      <c r="C140">
        <v>5</v>
      </c>
      <c r="D140">
        <v>9</v>
      </c>
      <c r="E140" s="41">
        <f t="shared" si="12"/>
        <v>7.56</v>
      </c>
      <c r="F140" s="70">
        <f t="shared" si="13"/>
        <v>13.44</v>
      </c>
    </row>
    <row r="141" spans="1:6" ht="12.75" customHeight="1">
      <c r="A141" s="69" t="s">
        <v>218</v>
      </c>
      <c r="B141">
        <v>6</v>
      </c>
      <c r="C141">
        <v>5</v>
      </c>
      <c r="D141">
        <v>9</v>
      </c>
      <c r="E141" s="41">
        <f t="shared" si="12"/>
        <v>7.2</v>
      </c>
      <c r="F141" s="70">
        <f t="shared" si="13"/>
        <v>12.8</v>
      </c>
    </row>
    <row r="142" spans="1:6" ht="12.75" customHeight="1">
      <c r="A142" s="78"/>
      <c r="B142" s="79">
        <f>SUM(B130:B141)</f>
        <v>76</v>
      </c>
      <c r="C142" s="79">
        <f>SUM(C130:C141)</f>
        <v>57</v>
      </c>
      <c r="D142" s="79">
        <f>SUM(D130:D141)</f>
        <v>109</v>
      </c>
      <c r="E142" s="79">
        <f>SUM(E130:E141)</f>
        <v>87.12000000000002</v>
      </c>
      <c r="F142" s="79">
        <f>SUM(F130:F141)</f>
        <v>154.88</v>
      </c>
    </row>
    <row r="143" spans="1:6" ht="12.75" customHeight="1">
      <c r="A143" s="75"/>
      <c r="B143" s="77">
        <f>B142/D144</f>
        <v>0.3140495867768595</v>
      </c>
      <c r="C143" s="77">
        <f>C142/D144</f>
        <v>0.23553719008264462</v>
      </c>
      <c r="D143" s="77">
        <f>D142/D144</f>
        <v>0.45041322314049587</v>
      </c>
      <c r="E143" s="77">
        <f>E142/F144</f>
        <v>0.3600000000000001</v>
      </c>
      <c r="F143" s="83">
        <f>F142/F144</f>
        <v>0.64</v>
      </c>
    </row>
    <row r="144" spans="1:6" ht="12.75" customHeight="1">
      <c r="A144" s="75"/>
      <c r="B144" s="1"/>
      <c r="C144" s="1"/>
      <c r="D144" s="40">
        <f>B142+C142+D142</f>
        <v>242</v>
      </c>
      <c r="E144" s="1"/>
      <c r="F144" s="84">
        <f>E142+F142</f>
        <v>242</v>
      </c>
    </row>
    <row r="150" spans="1:6" ht="12.75" customHeight="1">
      <c r="A150" s="121" t="s">
        <v>232</v>
      </c>
      <c r="B150" s="121"/>
      <c r="C150" s="121"/>
      <c r="D150" s="121"/>
      <c r="E150" s="121"/>
      <c r="F150" s="121"/>
    </row>
    <row r="151" spans="1:6" ht="12.75" customHeight="1">
      <c r="A151" s="124" t="s">
        <v>233</v>
      </c>
      <c r="B151" s="124"/>
      <c r="C151" s="124"/>
      <c r="D151" s="124"/>
      <c r="E151" s="124"/>
      <c r="F151" s="124"/>
    </row>
    <row r="152" spans="1:6" ht="12.75" customHeight="1">
      <c r="A152" s="82" t="s">
        <v>186</v>
      </c>
      <c r="B152" s="67" t="s">
        <v>4</v>
      </c>
      <c r="C152" s="67" t="s">
        <v>5</v>
      </c>
      <c r="D152" s="67" t="s">
        <v>6</v>
      </c>
      <c r="E152" s="37" t="s">
        <v>7</v>
      </c>
      <c r="F152" s="68" t="s">
        <v>206</v>
      </c>
    </row>
    <row r="153" spans="1:6" ht="14.25" customHeight="1">
      <c r="A153" s="69" t="s">
        <v>207</v>
      </c>
      <c r="B153" s="1">
        <v>3061</v>
      </c>
      <c r="C153" s="1">
        <v>2274</v>
      </c>
      <c r="D153" s="1">
        <v>4374</v>
      </c>
      <c r="E153" s="41">
        <f aca="true" t="shared" si="14" ref="E153:E164">(B153+C153+D153)*36/100</f>
        <v>3495.24</v>
      </c>
      <c r="F153" s="70">
        <f aca="true" t="shared" si="15" ref="F153:F164">(B153+C153+D153)*64/100</f>
        <v>6213.76</v>
      </c>
    </row>
    <row r="154" spans="1:6" ht="14.25" customHeight="1">
      <c r="A154" s="69" t="s">
        <v>208</v>
      </c>
      <c r="B154" s="1">
        <v>3265</v>
      </c>
      <c r="C154" s="1">
        <v>2269</v>
      </c>
      <c r="D154" s="1">
        <v>4328</v>
      </c>
      <c r="E154" s="41">
        <f t="shared" si="14"/>
        <v>3550.32</v>
      </c>
      <c r="F154" s="70">
        <f t="shared" si="15"/>
        <v>6311.68</v>
      </c>
    </row>
    <row r="155" spans="1:6" ht="14.25" customHeight="1">
      <c r="A155" s="69" t="s">
        <v>209</v>
      </c>
      <c r="B155" s="1">
        <v>2956</v>
      </c>
      <c r="C155" s="1">
        <v>2301</v>
      </c>
      <c r="D155" s="1">
        <v>4241</v>
      </c>
      <c r="E155" s="41">
        <f t="shared" si="14"/>
        <v>3419.28</v>
      </c>
      <c r="F155" s="70">
        <f t="shared" si="15"/>
        <v>6078.72</v>
      </c>
    </row>
    <row r="156" spans="1:6" ht="14.25" customHeight="1">
      <c r="A156" s="69" t="s">
        <v>210</v>
      </c>
      <c r="B156" s="1">
        <v>2929</v>
      </c>
      <c r="C156" s="1">
        <v>2181</v>
      </c>
      <c r="D156" s="1">
        <v>4656</v>
      </c>
      <c r="E156" s="41">
        <f t="shared" si="14"/>
        <v>3515.76</v>
      </c>
      <c r="F156" s="70">
        <f t="shared" si="15"/>
        <v>6250.24</v>
      </c>
    </row>
    <row r="157" spans="1:6" ht="14.25" customHeight="1">
      <c r="A157" s="69" t="s">
        <v>211</v>
      </c>
      <c r="B157" s="65">
        <v>2768</v>
      </c>
      <c r="C157" s="65">
        <v>1984</v>
      </c>
      <c r="D157" s="65">
        <v>4311</v>
      </c>
      <c r="E157" s="41">
        <f t="shared" si="14"/>
        <v>3262.68</v>
      </c>
      <c r="F157" s="70">
        <f t="shared" si="15"/>
        <v>5800.32</v>
      </c>
    </row>
    <row r="158" spans="1:6" ht="14.25" customHeight="1">
      <c r="A158" s="69" t="s">
        <v>212</v>
      </c>
      <c r="B158" s="1">
        <v>2756</v>
      </c>
      <c r="C158" s="1">
        <v>1919</v>
      </c>
      <c r="D158" s="1">
        <v>4084</v>
      </c>
      <c r="E158" s="41">
        <f t="shared" si="14"/>
        <v>3153.24</v>
      </c>
      <c r="F158" s="70">
        <f t="shared" si="15"/>
        <v>5605.76</v>
      </c>
    </row>
    <row r="159" spans="1:6" ht="14.25" customHeight="1">
      <c r="A159" s="69" t="s">
        <v>213</v>
      </c>
      <c r="B159" s="1">
        <v>2469</v>
      </c>
      <c r="C159" s="1">
        <v>2094</v>
      </c>
      <c r="D159" s="1">
        <v>4117</v>
      </c>
      <c r="E159" s="41">
        <f t="shared" si="14"/>
        <v>3124.8</v>
      </c>
      <c r="F159" s="70">
        <f t="shared" si="15"/>
        <v>5555.2</v>
      </c>
    </row>
    <row r="160" spans="1:6" ht="14.25" customHeight="1">
      <c r="A160" s="69" t="s">
        <v>214</v>
      </c>
      <c r="B160" s="1">
        <v>2762</v>
      </c>
      <c r="C160" s="1">
        <v>2029</v>
      </c>
      <c r="D160" s="1">
        <v>3637</v>
      </c>
      <c r="E160" s="41">
        <f t="shared" si="14"/>
        <v>3034.08</v>
      </c>
      <c r="F160" s="70">
        <f t="shared" si="15"/>
        <v>5393.92</v>
      </c>
    </row>
    <row r="161" spans="1:6" ht="14.25" customHeight="1">
      <c r="A161" s="69" t="s">
        <v>215</v>
      </c>
      <c r="B161" s="1">
        <v>2765</v>
      </c>
      <c r="C161" s="1">
        <v>2071</v>
      </c>
      <c r="D161" s="1">
        <v>3642</v>
      </c>
      <c r="E161" s="41">
        <f t="shared" si="14"/>
        <v>3052.08</v>
      </c>
      <c r="F161" s="70">
        <f t="shared" si="15"/>
        <v>5425.92</v>
      </c>
    </row>
    <row r="162" spans="1:6" ht="14.25" customHeight="1">
      <c r="A162" s="69" t="s">
        <v>216</v>
      </c>
      <c r="B162" s="1">
        <v>2639</v>
      </c>
      <c r="C162" s="1">
        <v>2010</v>
      </c>
      <c r="D162" s="1">
        <v>3710</v>
      </c>
      <c r="E162" s="41">
        <f t="shared" si="14"/>
        <v>3009.24</v>
      </c>
      <c r="F162" s="70">
        <f t="shared" si="15"/>
        <v>5349.76</v>
      </c>
    </row>
    <row r="163" spans="1:6" ht="14.25" customHeight="1">
      <c r="A163" s="69" t="s">
        <v>217</v>
      </c>
      <c r="B163" s="1">
        <v>2877</v>
      </c>
      <c r="C163" s="1">
        <v>1763</v>
      </c>
      <c r="D163" s="1">
        <v>3267</v>
      </c>
      <c r="E163" s="41">
        <f t="shared" si="14"/>
        <v>2846.52</v>
      </c>
      <c r="F163" s="70">
        <f t="shared" si="15"/>
        <v>5060.48</v>
      </c>
    </row>
    <row r="164" spans="1:6" ht="12.75" customHeight="1">
      <c r="A164" s="69" t="s">
        <v>218</v>
      </c>
      <c r="B164" s="1">
        <v>2792</v>
      </c>
      <c r="C164" s="1">
        <v>2250</v>
      </c>
      <c r="D164" s="1">
        <v>3919</v>
      </c>
      <c r="E164" s="41">
        <f t="shared" si="14"/>
        <v>3225.96</v>
      </c>
      <c r="F164" s="70">
        <f t="shared" si="15"/>
        <v>5735.04</v>
      </c>
    </row>
    <row r="165" spans="1:6" ht="12.75" customHeight="1">
      <c r="A165" s="78"/>
      <c r="B165" s="79">
        <f>SUM(B153:B164)</f>
        <v>34039</v>
      </c>
      <c r="C165" s="79">
        <f>SUM(C153:C164)</f>
        <v>25145</v>
      </c>
      <c r="D165" s="79">
        <f>SUM(D153:D164)</f>
        <v>48286</v>
      </c>
      <c r="E165" s="79">
        <f>SUM(E153:E164)</f>
        <v>38689.19999999999</v>
      </c>
      <c r="F165" s="79">
        <f>SUM(F153:F164)</f>
        <v>68780.79999999999</v>
      </c>
    </row>
    <row r="166" spans="1:6" ht="12.75" customHeight="1">
      <c r="A166" s="75"/>
      <c r="B166" s="77">
        <f>B165/D167</f>
        <v>0.31673025030241</v>
      </c>
      <c r="C166" s="77">
        <f>C165/D167</f>
        <v>0.2339722713315344</v>
      </c>
      <c r="D166" s="77">
        <f>D165/D167</f>
        <v>0.44929747836605566</v>
      </c>
      <c r="E166" s="77">
        <f>E165/F167</f>
        <v>0.36</v>
      </c>
      <c r="F166" s="83">
        <f>F165/F167</f>
        <v>0.64</v>
      </c>
    </row>
    <row r="167" spans="1:6" ht="12.75" customHeight="1">
      <c r="A167" s="75"/>
      <c r="B167" s="1"/>
      <c r="C167" s="1"/>
      <c r="D167" s="40">
        <f>B165+C165+D165</f>
        <v>107470</v>
      </c>
      <c r="E167" s="1"/>
      <c r="F167" s="84">
        <f>E165+F165</f>
        <v>107469.99999999997</v>
      </c>
    </row>
    <row r="168" ht="12.75" customHeight="1">
      <c r="F168"/>
    </row>
    <row r="169" ht="12.75" customHeight="1">
      <c r="F169"/>
    </row>
    <row r="170" ht="12.75" customHeight="1">
      <c r="F170"/>
    </row>
    <row r="172" spans="1:6" ht="12.75" customHeight="1">
      <c r="A172" s="121" t="s">
        <v>234</v>
      </c>
      <c r="B172" s="121"/>
      <c r="C172" s="121"/>
      <c r="D172" s="121"/>
      <c r="E172" s="121"/>
      <c r="F172" s="121"/>
    </row>
    <row r="173" spans="1:6" ht="12.75" customHeight="1">
      <c r="A173" s="124" t="s">
        <v>235</v>
      </c>
      <c r="B173" s="124"/>
      <c r="C173" s="124"/>
      <c r="D173" s="124"/>
      <c r="E173" s="124"/>
      <c r="F173" s="124"/>
    </row>
    <row r="174" spans="1:6" ht="12.75" customHeight="1">
      <c r="A174" s="82" t="s">
        <v>186</v>
      </c>
      <c r="B174" s="67" t="s">
        <v>4</v>
      </c>
      <c r="C174" s="67" t="s">
        <v>5</v>
      </c>
      <c r="D174" s="67" t="s">
        <v>6</v>
      </c>
      <c r="E174" s="37" t="s">
        <v>7</v>
      </c>
      <c r="F174" s="68" t="s">
        <v>206</v>
      </c>
    </row>
    <row r="175" spans="1:6" ht="14.25" customHeight="1">
      <c r="A175" s="69" t="s">
        <v>207</v>
      </c>
      <c r="B175" s="1">
        <v>306</v>
      </c>
      <c r="C175" s="1">
        <v>328</v>
      </c>
      <c r="D175" s="1">
        <v>708</v>
      </c>
      <c r="E175" s="41">
        <f aca="true" t="shared" si="16" ref="E175:E186">(B175+C175+D175)*36/100</f>
        <v>483.12</v>
      </c>
      <c r="F175" s="70">
        <f aca="true" t="shared" si="17" ref="F175:F186">(B175+C175+D175)*64/100</f>
        <v>858.88</v>
      </c>
    </row>
    <row r="176" spans="1:6" ht="14.25" customHeight="1">
      <c r="A176" s="69" t="s">
        <v>208</v>
      </c>
      <c r="B176" s="1">
        <v>353</v>
      </c>
      <c r="C176" s="1">
        <v>326</v>
      </c>
      <c r="D176" s="1">
        <v>633</v>
      </c>
      <c r="E176" s="41">
        <f t="shared" si="16"/>
        <v>472.32</v>
      </c>
      <c r="F176" s="70">
        <f t="shared" si="17"/>
        <v>839.68</v>
      </c>
    </row>
    <row r="177" spans="1:6" ht="14.25" customHeight="1">
      <c r="A177" s="69" t="s">
        <v>209</v>
      </c>
      <c r="B177" s="1">
        <v>327</v>
      </c>
      <c r="C177" s="1">
        <v>335</v>
      </c>
      <c r="D177" s="1">
        <v>705</v>
      </c>
      <c r="E177" s="41">
        <f t="shared" si="16"/>
        <v>492.12</v>
      </c>
      <c r="F177" s="70">
        <f t="shared" si="17"/>
        <v>874.88</v>
      </c>
    </row>
    <row r="178" spans="1:6" ht="14.25" customHeight="1">
      <c r="A178" s="69" t="s">
        <v>210</v>
      </c>
      <c r="B178" s="1">
        <v>333</v>
      </c>
      <c r="C178" s="1">
        <v>310</v>
      </c>
      <c r="D178" s="1">
        <v>770</v>
      </c>
      <c r="E178" s="41">
        <f t="shared" si="16"/>
        <v>508.68</v>
      </c>
      <c r="F178" s="70">
        <f t="shared" si="17"/>
        <v>904.32</v>
      </c>
    </row>
    <row r="179" spans="1:6" ht="14.25" customHeight="1">
      <c r="A179" s="69" t="s">
        <v>211</v>
      </c>
      <c r="B179" s="1">
        <v>351</v>
      </c>
      <c r="C179" s="1">
        <v>316</v>
      </c>
      <c r="D179" s="1">
        <v>705</v>
      </c>
      <c r="E179" s="41">
        <f t="shared" si="16"/>
        <v>493.92</v>
      </c>
      <c r="F179" s="70">
        <f t="shared" si="17"/>
        <v>878.08</v>
      </c>
    </row>
    <row r="180" spans="1:6" ht="14.25" customHeight="1">
      <c r="A180" s="69" t="s">
        <v>212</v>
      </c>
      <c r="B180" s="1">
        <v>343</v>
      </c>
      <c r="C180" s="1">
        <v>315</v>
      </c>
      <c r="D180" s="1">
        <v>602</v>
      </c>
      <c r="E180" s="41">
        <f t="shared" si="16"/>
        <v>453.6</v>
      </c>
      <c r="F180" s="70">
        <f t="shared" si="17"/>
        <v>806.4</v>
      </c>
    </row>
    <row r="181" spans="1:6" ht="14.25" customHeight="1">
      <c r="A181" s="69" t="s">
        <v>213</v>
      </c>
      <c r="B181" s="1">
        <v>346</v>
      </c>
      <c r="C181" s="1">
        <v>341</v>
      </c>
      <c r="D181" s="1">
        <v>636</v>
      </c>
      <c r="E181" s="41">
        <f t="shared" si="16"/>
        <v>476.28</v>
      </c>
      <c r="F181" s="70">
        <f t="shared" si="17"/>
        <v>846.72</v>
      </c>
    </row>
    <row r="182" spans="1:6" ht="14.25" customHeight="1">
      <c r="A182" s="69" t="s">
        <v>214</v>
      </c>
      <c r="B182" s="1">
        <v>309</v>
      </c>
      <c r="C182" s="1">
        <v>258</v>
      </c>
      <c r="D182" s="1">
        <v>531</v>
      </c>
      <c r="E182" s="41">
        <f t="shared" si="16"/>
        <v>395.28</v>
      </c>
      <c r="F182" s="70">
        <f t="shared" si="17"/>
        <v>702.72</v>
      </c>
    </row>
    <row r="183" spans="1:6" ht="14.25" customHeight="1">
      <c r="A183" s="69" t="s">
        <v>215</v>
      </c>
      <c r="B183" s="1">
        <v>317</v>
      </c>
      <c r="C183" s="1">
        <v>249</v>
      </c>
      <c r="D183" s="1">
        <v>445</v>
      </c>
      <c r="E183" s="41">
        <f t="shared" si="16"/>
        <v>363.96</v>
      </c>
      <c r="F183" s="70">
        <f t="shared" si="17"/>
        <v>647.04</v>
      </c>
    </row>
    <row r="184" spans="1:6" ht="14.25" customHeight="1">
      <c r="A184" s="69" t="s">
        <v>216</v>
      </c>
      <c r="B184" s="1">
        <v>300</v>
      </c>
      <c r="C184" s="1">
        <v>218</v>
      </c>
      <c r="D184" s="1">
        <v>484</v>
      </c>
      <c r="E184" s="41">
        <f t="shared" si="16"/>
        <v>360.72</v>
      </c>
      <c r="F184" s="70">
        <f t="shared" si="17"/>
        <v>641.28</v>
      </c>
    </row>
    <row r="185" spans="1:6" ht="14.25" customHeight="1">
      <c r="A185" s="69" t="s">
        <v>217</v>
      </c>
      <c r="B185" s="1">
        <v>352</v>
      </c>
      <c r="C185" s="1">
        <v>240</v>
      </c>
      <c r="D185" s="1">
        <v>421</v>
      </c>
      <c r="E185" s="41">
        <f t="shared" si="16"/>
        <v>364.68</v>
      </c>
      <c r="F185" s="70">
        <f t="shared" si="17"/>
        <v>648.32</v>
      </c>
    </row>
    <row r="186" spans="1:6" ht="12.75" customHeight="1">
      <c r="A186" s="69" t="s">
        <v>218</v>
      </c>
      <c r="B186" s="1">
        <v>276</v>
      </c>
      <c r="C186" s="1">
        <v>223</v>
      </c>
      <c r="D186" s="1">
        <v>474</v>
      </c>
      <c r="E186" s="41">
        <f t="shared" si="16"/>
        <v>350.28</v>
      </c>
      <c r="F186" s="70">
        <f t="shared" si="17"/>
        <v>622.72</v>
      </c>
    </row>
    <row r="187" spans="1:6" ht="12.75" customHeight="1">
      <c r="A187" s="78"/>
      <c r="B187" s="79">
        <f>SUM(B175:B186)</f>
        <v>3913</v>
      </c>
      <c r="C187" s="79">
        <f>SUM(C175:C186)</f>
        <v>3459</v>
      </c>
      <c r="D187" s="79">
        <f>SUM(D175:D186)</f>
        <v>7114</v>
      </c>
      <c r="E187" s="79">
        <f>SUM(E175:E186)</f>
        <v>5214.96</v>
      </c>
      <c r="F187" s="79">
        <f>SUM(F175:F186)</f>
        <v>9271.039999999999</v>
      </c>
    </row>
    <row r="188" spans="1:6" ht="12.75" customHeight="1">
      <c r="A188" s="75"/>
      <c r="B188" s="77">
        <f>B187/D189</f>
        <v>0.27012287726080353</v>
      </c>
      <c r="C188" s="77">
        <f>C187/D189</f>
        <v>0.23878227253900317</v>
      </c>
      <c r="D188" s="77">
        <f>D187/D189</f>
        <v>0.4910948502001933</v>
      </c>
      <c r="E188" s="77">
        <f>E187/F189</f>
        <v>0.36</v>
      </c>
      <c r="F188" s="83">
        <f>F187/F189</f>
        <v>0.6399999999999999</v>
      </c>
    </row>
    <row r="189" spans="1:6" ht="12.75" customHeight="1">
      <c r="A189" s="75"/>
      <c r="B189" s="1"/>
      <c r="C189" s="1"/>
      <c r="D189" s="40">
        <f>B187+C187+D187</f>
        <v>14486</v>
      </c>
      <c r="E189" s="1"/>
      <c r="F189" s="84">
        <f>E187+F187</f>
        <v>14486</v>
      </c>
    </row>
    <row r="190" ht="12.75" customHeight="1">
      <c r="F190"/>
    </row>
    <row r="191" ht="12.75" customHeight="1">
      <c r="F191"/>
    </row>
    <row r="192" ht="12.75" customHeight="1">
      <c r="F192"/>
    </row>
    <row r="194" spans="1:6" ht="14.25" customHeight="1">
      <c r="A194" s="123" t="s">
        <v>236</v>
      </c>
      <c r="B194" s="123"/>
      <c r="C194" s="123"/>
      <c r="D194" s="123"/>
      <c r="E194" s="123"/>
      <c r="F194" s="123"/>
    </row>
    <row r="195" spans="1:6" ht="12.75" customHeight="1">
      <c r="A195" s="124" t="s">
        <v>237</v>
      </c>
      <c r="B195" s="124"/>
      <c r="C195" s="124"/>
      <c r="D195" s="124"/>
      <c r="E195" s="124"/>
      <c r="F195" s="124"/>
    </row>
    <row r="196" spans="1:6" ht="12.75" customHeight="1">
      <c r="A196" s="82" t="s">
        <v>186</v>
      </c>
      <c r="B196" s="67" t="s">
        <v>4</v>
      </c>
      <c r="C196" s="67" t="s">
        <v>5</v>
      </c>
      <c r="D196" s="67" t="s">
        <v>6</v>
      </c>
      <c r="E196" s="37" t="s">
        <v>7</v>
      </c>
      <c r="F196" s="68" t="s">
        <v>206</v>
      </c>
    </row>
    <row r="197" spans="1:6" ht="14.25" customHeight="1">
      <c r="A197" s="69" t="s">
        <v>207</v>
      </c>
      <c r="B197" s="1">
        <v>80</v>
      </c>
      <c r="C197" s="1">
        <v>57</v>
      </c>
      <c r="D197" s="1">
        <v>108</v>
      </c>
      <c r="E197" s="41">
        <f aca="true" t="shared" si="18" ref="E197:E208">(B197+C197+D197)*36/100</f>
        <v>88.2</v>
      </c>
      <c r="F197" s="70">
        <f aca="true" t="shared" si="19" ref="F197:F208">(B197+C197+D197)*64/100</f>
        <v>156.8</v>
      </c>
    </row>
    <row r="198" spans="1:6" ht="14.25" customHeight="1">
      <c r="A198" s="69" t="s">
        <v>208</v>
      </c>
      <c r="B198" s="1">
        <v>90</v>
      </c>
      <c r="C198" s="1">
        <v>63</v>
      </c>
      <c r="D198" s="1">
        <v>109</v>
      </c>
      <c r="E198" s="41">
        <f t="shared" si="18"/>
        <v>94.32</v>
      </c>
      <c r="F198" s="70">
        <f t="shared" si="19"/>
        <v>167.68</v>
      </c>
    </row>
    <row r="199" spans="1:6" ht="14.25" customHeight="1">
      <c r="A199" s="69" t="s">
        <v>209</v>
      </c>
      <c r="B199" s="1">
        <v>68</v>
      </c>
      <c r="C199" s="1">
        <v>58</v>
      </c>
      <c r="D199" s="1">
        <v>105</v>
      </c>
      <c r="E199" s="41">
        <f t="shared" si="18"/>
        <v>83.16</v>
      </c>
      <c r="F199" s="70">
        <f t="shared" si="19"/>
        <v>147.84</v>
      </c>
    </row>
    <row r="200" spans="1:6" ht="14.25" customHeight="1">
      <c r="A200" s="69" t="s">
        <v>210</v>
      </c>
      <c r="B200" s="1">
        <v>63</v>
      </c>
      <c r="C200" s="1">
        <v>24</v>
      </c>
      <c r="D200" s="1">
        <v>55</v>
      </c>
      <c r="E200" s="41">
        <f t="shared" si="18"/>
        <v>51.12</v>
      </c>
      <c r="F200" s="70">
        <f t="shared" si="19"/>
        <v>90.88</v>
      </c>
    </row>
    <row r="201" spans="1:6" ht="14.25" customHeight="1">
      <c r="A201" s="69" t="s">
        <v>211</v>
      </c>
      <c r="B201" s="1">
        <v>101</v>
      </c>
      <c r="C201" s="1">
        <v>96</v>
      </c>
      <c r="D201" s="1">
        <v>197</v>
      </c>
      <c r="E201" s="41">
        <f t="shared" si="18"/>
        <v>141.84</v>
      </c>
      <c r="F201" s="70">
        <f t="shared" si="19"/>
        <v>252.16</v>
      </c>
    </row>
    <row r="202" spans="1:6" ht="14.25" customHeight="1">
      <c r="A202" s="69" t="s">
        <v>212</v>
      </c>
      <c r="B202" s="1">
        <v>79</v>
      </c>
      <c r="C202" s="1">
        <v>58</v>
      </c>
      <c r="D202" s="1">
        <v>102</v>
      </c>
      <c r="E202" s="41">
        <f t="shared" si="18"/>
        <v>86.04</v>
      </c>
      <c r="F202" s="70">
        <f t="shared" si="19"/>
        <v>152.96</v>
      </c>
    </row>
    <row r="203" spans="1:6" ht="14.25" customHeight="1">
      <c r="A203" s="69" t="s">
        <v>213</v>
      </c>
      <c r="B203" s="1">
        <v>71</v>
      </c>
      <c r="C203" s="1">
        <v>54</v>
      </c>
      <c r="D203" s="1">
        <v>99</v>
      </c>
      <c r="E203" s="41">
        <f t="shared" si="18"/>
        <v>80.64</v>
      </c>
      <c r="F203" s="70">
        <f t="shared" si="19"/>
        <v>143.36</v>
      </c>
    </row>
    <row r="204" spans="1:6" ht="14.25" customHeight="1">
      <c r="A204" s="69" t="s">
        <v>214</v>
      </c>
      <c r="B204" s="1">
        <v>5</v>
      </c>
      <c r="C204" s="1">
        <v>0</v>
      </c>
      <c r="D204" s="1">
        <v>0</v>
      </c>
      <c r="E204" s="41">
        <f t="shared" si="18"/>
        <v>1.8</v>
      </c>
      <c r="F204" s="70">
        <f t="shared" si="19"/>
        <v>3.2</v>
      </c>
    </row>
    <row r="205" spans="1:6" ht="14.25" customHeight="1">
      <c r="A205" s="69" t="s">
        <v>215</v>
      </c>
      <c r="B205" s="1">
        <v>2</v>
      </c>
      <c r="C205" s="1">
        <v>1</v>
      </c>
      <c r="D205" s="1">
        <v>2</v>
      </c>
      <c r="E205" s="41">
        <f t="shared" si="18"/>
        <v>1.8</v>
      </c>
      <c r="F205" s="70">
        <f t="shared" si="19"/>
        <v>3.2</v>
      </c>
    </row>
    <row r="206" spans="1:6" ht="14.25" customHeight="1">
      <c r="A206" s="69" t="s">
        <v>216</v>
      </c>
      <c r="B206" s="1">
        <v>3</v>
      </c>
      <c r="C206" s="1">
        <v>3</v>
      </c>
      <c r="D206" s="1">
        <v>4</v>
      </c>
      <c r="E206" s="41">
        <f t="shared" si="18"/>
        <v>3.6</v>
      </c>
      <c r="F206" s="70">
        <f t="shared" si="19"/>
        <v>6.4</v>
      </c>
    </row>
    <row r="207" spans="1:6" ht="14.25" customHeight="1">
      <c r="A207" s="69" t="s">
        <v>217</v>
      </c>
      <c r="B207" s="1">
        <v>3</v>
      </c>
      <c r="C207" s="1">
        <v>2</v>
      </c>
      <c r="D207" s="1">
        <v>5</v>
      </c>
      <c r="E207" s="41">
        <f t="shared" si="18"/>
        <v>3.6</v>
      </c>
      <c r="F207" s="70">
        <f t="shared" si="19"/>
        <v>6.4</v>
      </c>
    </row>
    <row r="208" spans="1:6" ht="14.25" customHeight="1">
      <c r="A208" s="69" t="s">
        <v>218</v>
      </c>
      <c r="B208" s="1">
        <v>3</v>
      </c>
      <c r="C208" s="1">
        <v>3</v>
      </c>
      <c r="D208" s="1">
        <v>4</v>
      </c>
      <c r="E208" s="41">
        <f t="shared" si="18"/>
        <v>3.6</v>
      </c>
      <c r="F208" s="70">
        <f t="shared" si="19"/>
        <v>6.4</v>
      </c>
    </row>
    <row r="209" spans="1:6" ht="14.25" customHeight="1">
      <c r="A209" s="78"/>
      <c r="B209" s="79">
        <f>SUM(B197:B208)</f>
        <v>568</v>
      </c>
      <c r="C209" s="79">
        <f>SUM(C197:C208)</f>
        <v>419</v>
      </c>
      <c r="D209" s="79">
        <f>SUM(D197:D208)</f>
        <v>790</v>
      </c>
      <c r="E209" s="79">
        <f>SUM(E197:E208)</f>
        <v>639.7199999999999</v>
      </c>
      <c r="F209" s="79">
        <f>SUM(F197:F208)</f>
        <v>1137.2800000000004</v>
      </c>
    </row>
    <row r="210" spans="1:6" ht="14.25" customHeight="1">
      <c r="A210" s="75"/>
      <c r="B210" s="77">
        <f>B209/D211</f>
        <v>0.3196398424310636</v>
      </c>
      <c r="C210" s="77">
        <f>C209/D211</f>
        <v>0.23579065841305571</v>
      </c>
      <c r="D210" s="77">
        <f>D209/D211</f>
        <v>0.4445694991558807</v>
      </c>
      <c r="E210" s="77">
        <f>E209/F211</f>
        <v>0.3599999999999999</v>
      </c>
      <c r="F210" s="83">
        <f>F209/F211</f>
        <v>0.6400000000000001</v>
      </c>
    </row>
    <row r="211" spans="1:6" ht="14.25" customHeight="1">
      <c r="A211" s="75"/>
      <c r="B211" s="1"/>
      <c r="C211" s="1"/>
      <c r="D211" s="40">
        <f>B209+C209+D209</f>
        <v>1777</v>
      </c>
      <c r="E211" s="1"/>
      <c r="F211" s="84">
        <f>E209+F209</f>
        <v>1777.0000000000005</v>
      </c>
    </row>
    <row r="214" ht="12.75" customHeight="1">
      <c r="F214"/>
    </row>
    <row r="216" spans="1:6" ht="14.25" customHeight="1">
      <c r="A216" s="121" t="s">
        <v>238</v>
      </c>
      <c r="B216" s="121"/>
      <c r="C216" s="121"/>
      <c r="D216" s="121"/>
      <c r="E216" s="121"/>
      <c r="F216" s="121"/>
    </row>
    <row r="217" spans="1:6" ht="14.25" customHeight="1">
      <c r="A217" s="124" t="s">
        <v>239</v>
      </c>
      <c r="B217" s="124"/>
      <c r="C217" s="124"/>
      <c r="D217" s="124"/>
      <c r="E217" s="124"/>
      <c r="F217" s="124"/>
    </row>
    <row r="218" spans="1:6" ht="12.75" customHeight="1">
      <c r="A218" s="82"/>
      <c r="B218" s="67" t="s">
        <v>4</v>
      </c>
      <c r="C218" s="67" t="s">
        <v>5</v>
      </c>
      <c r="D218" s="67" t="s">
        <v>6</v>
      </c>
      <c r="E218" s="37" t="s">
        <v>7</v>
      </c>
      <c r="F218" s="68" t="s">
        <v>206</v>
      </c>
    </row>
    <row r="219" spans="1:6" ht="14.25" customHeight="1">
      <c r="A219" s="69" t="s">
        <v>207</v>
      </c>
      <c r="B219">
        <v>71</v>
      </c>
      <c r="C219">
        <v>54</v>
      </c>
      <c r="D219">
        <v>99</v>
      </c>
      <c r="E219" s="41">
        <f aca="true" t="shared" si="20" ref="E219:E230">(B219+C219+D219)*36/100</f>
        <v>80.64</v>
      </c>
      <c r="F219" s="70">
        <f aca="true" t="shared" si="21" ref="F219:F230">(B219+C219+D219)*64/100</f>
        <v>143.36</v>
      </c>
    </row>
    <row r="220" spans="1:6" ht="14.25" customHeight="1">
      <c r="A220" s="69" t="s">
        <v>208</v>
      </c>
      <c r="B220">
        <v>77</v>
      </c>
      <c r="C220">
        <v>56</v>
      </c>
      <c r="D220">
        <v>94</v>
      </c>
      <c r="E220" s="41">
        <f t="shared" si="20"/>
        <v>81.72</v>
      </c>
      <c r="F220" s="70">
        <f t="shared" si="21"/>
        <v>145.28</v>
      </c>
    </row>
    <row r="221" spans="1:6" ht="14.25" customHeight="1">
      <c r="A221" s="69" t="s">
        <v>209</v>
      </c>
      <c r="B221">
        <v>68</v>
      </c>
      <c r="C221">
        <v>56</v>
      </c>
      <c r="D221">
        <v>98</v>
      </c>
      <c r="E221" s="41">
        <f t="shared" si="20"/>
        <v>79.92</v>
      </c>
      <c r="F221" s="70">
        <f t="shared" si="21"/>
        <v>142.08</v>
      </c>
    </row>
    <row r="222" spans="1:6" ht="14.25" customHeight="1">
      <c r="A222" s="69" t="s">
        <v>210</v>
      </c>
      <c r="B222">
        <v>69</v>
      </c>
      <c r="C222">
        <v>51</v>
      </c>
      <c r="D222">
        <v>111</v>
      </c>
      <c r="E222" s="41">
        <f t="shared" si="20"/>
        <v>83.16</v>
      </c>
      <c r="F222" s="70">
        <f t="shared" si="21"/>
        <v>147.84</v>
      </c>
    </row>
    <row r="223" spans="1:6" ht="14.25" customHeight="1">
      <c r="A223" s="69" t="s">
        <v>211</v>
      </c>
      <c r="B223">
        <v>73</v>
      </c>
      <c r="C223">
        <v>55</v>
      </c>
      <c r="D223">
        <v>107</v>
      </c>
      <c r="E223" s="41">
        <f t="shared" si="20"/>
        <v>84.6</v>
      </c>
      <c r="F223" s="70">
        <f t="shared" si="21"/>
        <v>150.4</v>
      </c>
    </row>
    <row r="224" spans="1:6" ht="14.25" customHeight="1">
      <c r="A224" s="69" t="s">
        <v>212</v>
      </c>
      <c r="B224">
        <v>79</v>
      </c>
      <c r="C224">
        <v>59</v>
      </c>
      <c r="D224">
        <v>103</v>
      </c>
      <c r="E224" s="41">
        <f t="shared" si="20"/>
        <v>86.76</v>
      </c>
      <c r="F224" s="70">
        <f t="shared" si="21"/>
        <v>154.24</v>
      </c>
    </row>
    <row r="225" spans="1:6" ht="14.25" customHeight="1">
      <c r="A225" s="69" t="s">
        <v>213</v>
      </c>
      <c r="B225">
        <v>70</v>
      </c>
      <c r="C225">
        <v>59</v>
      </c>
      <c r="D225">
        <v>102</v>
      </c>
      <c r="E225" s="41">
        <f t="shared" si="20"/>
        <v>83.16</v>
      </c>
      <c r="F225" s="70">
        <f t="shared" si="21"/>
        <v>147.84</v>
      </c>
    </row>
    <row r="226" spans="1:6" ht="14.25" customHeight="1">
      <c r="A226" s="69" t="s">
        <v>214</v>
      </c>
      <c r="B226">
        <v>68</v>
      </c>
      <c r="C226">
        <v>52</v>
      </c>
      <c r="D226">
        <v>102</v>
      </c>
      <c r="E226" s="41">
        <f t="shared" si="20"/>
        <v>79.92</v>
      </c>
      <c r="F226" s="70">
        <f t="shared" si="21"/>
        <v>142.08</v>
      </c>
    </row>
    <row r="227" spans="1:6" ht="14.25" customHeight="1">
      <c r="A227" s="69" t="s">
        <v>215</v>
      </c>
      <c r="B227">
        <v>73</v>
      </c>
      <c r="C227">
        <v>60</v>
      </c>
      <c r="D227">
        <v>103</v>
      </c>
      <c r="E227" s="41">
        <f t="shared" si="20"/>
        <v>84.96</v>
      </c>
      <c r="F227" s="70">
        <f t="shared" si="21"/>
        <v>151.04</v>
      </c>
    </row>
    <row r="228" spans="1:6" ht="14.25" customHeight="1">
      <c r="A228" s="69" t="s">
        <v>216</v>
      </c>
      <c r="B228">
        <v>69</v>
      </c>
      <c r="C228">
        <v>53</v>
      </c>
      <c r="D228">
        <v>105</v>
      </c>
      <c r="E228" s="41">
        <f t="shared" si="20"/>
        <v>81.72</v>
      </c>
      <c r="F228" s="70">
        <f t="shared" si="21"/>
        <v>145.28</v>
      </c>
    </row>
    <row r="229" spans="1:6" ht="14.25" customHeight="1">
      <c r="A229" s="69" t="s">
        <v>217</v>
      </c>
      <c r="B229">
        <v>81</v>
      </c>
      <c r="C229">
        <v>58</v>
      </c>
      <c r="D229">
        <v>102</v>
      </c>
      <c r="E229" s="41">
        <f t="shared" si="20"/>
        <v>86.76</v>
      </c>
      <c r="F229" s="70">
        <f t="shared" si="21"/>
        <v>154.24</v>
      </c>
    </row>
    <row r="230" spans="1:6" ht="14.25" customHeight="1">
      <c r="A230" s="69" t="s">
        <v>218</v>
      </c>
      <c r="B230">
        <v>70</v>
      </c>
      <c r="C230">
        <v>59</v>
      </c>
      <c r="D230">
        <v>112</v>
      </c>
      <c r="E230" s="41">
        <f t="shared" si="20"/>
        <v>86.76</v>
      </c>
      <c r="F230" s="70">
        <f t="shared" si="21"/>
        <v>154.24</v>
      </c>
    </row>
    <row r="231" spans="1:6" ht="14.25" customHeight="1">
      <c r="A231" s="78"/>
      <c r="B231" s="79">
        <f>SUM(B219:B230)</f>
        <v>868</v>
      </c>
      <c r="C231" s="79">
        <f>SUM(C219:C230)</f>
        <v>672</v>
      </c>
      <c r="D231" s="79">
        <f>SUM(D219:D230)</f>
        <v>1238</v>
      </c>
      <c r="E231" s="79">
        <f>SUM(E219:E230)</f>
        <v>1000.08</v>
      </c>
      <c r="F231" s="79">
        <f>SUM(F219:F230)</f>
        <v>1777.9199999999998</v>
      </c>
    </row>
    <row r="232" spans="1:6" ht="14.25" customHeight="1">
      <c r="A232" s="75"/>
      <c r="B232" s="77">
        <f>B231/D233</f>
        <v>0.312455003599712</v>
      </c>
      <c r="C232" s="77">
        <f>C231/D233</f>
        <v>0.24190064794816415</v>
      </c>
      <c r="D232" s="77">
        <f>D231/D233</f>
        <v>0.4456443484521238</v>
      </c>
      <c r="E232" s="77">
        <f>E231/F233</f>
        <v>0.36000000000000004</v>
      </c>
      <c r="F232" s="83">
        <f>F231/F233</f>
        <v>0.6399999999999999</v>
      </c>
    </row>
    <row r="233" spans="1:6" ht="14.25" customHeight="1">
      <c r="A233" s="75"/>
      <c r="B233" s="1"/>
      <c r="C233" s="1"/>
      <c r="D233" s="40">
        <f>B231+C231+D231</f>
        <v>2778</v>
      </c>
      <c r="E233" s="1"/>
      <c r="F233" s="84">
        <f>E231+F231</f>
        <v>2778</v>
      </c>
    </row>
    <row r="234" ht="14.25" customHeight="1">
      <c r="F234"/>
    </row>
    <row r="235" ht="14.25" customHeight="1">
      <c r="F235"/>
    </row>
    <row r="236" ht="14.25" customHeight="1">
      <c r="F236"/>
    </row>
    <row r="239" spans="1:6" ht="21.75" customHeight="1">
      <c r="A239" s="121" t="s">
        <v>240</v>
      </c>
      <c r="B239" s="121"/>
      <c r="C239" s="121"/>
      <c r="D239" s="121"/>
      <c r="E239" s="121"/>
      <c r="F239" s="121"/>
    </row>
    <row r="240" spans="1:6" ht="14.25" customHeight="1">
      <c r="A240" s="124" t="s">
        <v>241</v>
      </c>
      <c r="B240" s="124"/>
      <c r="C240" s="124"/>
      <c r="D240" s="124"/>
      <c r="E240" s="124"/>
      <c r="F240" s="124"/>
    </row>
    <row r="241" spans="1:6" ht="12.75" customHeight="1">
      <c r="A241" s="82" t="s">
        <v>186</v>
      </c>
      <c r="B241" s="67" t="s">
        <v>4</v>
      </c>
      <c r="C241" s="67" t="s">
        <v>5</v>
      </c>
      <c r="D241" s="67" t="s">
        <v>6</v>
      </c>
      <c r="E241" s="37" t="s">
        <v>7</v>
      </c>
      <c r="F241" s="68" t="s">
        <v>206</v>
      </c>
    </row>
    <row r="242" spans="1:6" ht="14.25" customHeight="1">
      <c r="A242" s="69" t="s">
        <v>207</v>
      </c>
      <c r="B242">
        <v>8</v>
      </c>
      <c r="C242">
        <v>6</v>
      </c>
      <c r="D242">
        <v>12</v>
      </c>
      <c r="E242" s="41">
        <f aca="true" t="shared" si="22" ref="E242:E253">(B242+C242+D242)*36/100</f>
        <v>9.36</v>
      </c>
      <c r="F242" s="70">
        <f aca="true" t="shared" si="23" ref="F242:F253">(B242+C242+D242)*64/100</f>
        <v>16.64</v>
      </c>
    </row>
    <row r="243" spans="1:6" ht="14.25" customHeight="1">
      <c r="A243" s="69" t="s">
        <v>208</v>
      </c>
      <c r="B243">
        <v>9</v>
      </c>
      <c r="C243">
        <v>6</v>
      </c>
      <c r="D243">
        <v>11</v>
      </c>
      <c r="E243" s="41">
        <f t="shared" si="22"/>
        <v>9.36</v>
      </c>
      <c r="F243" s="70">
        <f t="shared" si="23"/>
        <v>16.64</v>
      </c>
    </row>
    <row r="244" spans="1:6" ht="14.25" customHeight="1">
      <c r="A244" s="69" t="s">
        <v>209</v>
      </c>
      <c r="B244">
        <v>7</v>
      </c>
      <c r="C244">
        <v>6</v>
      </c>
      <c r="D244">
        <v>10</v>
      </c>
      <c r="E244" s="41">
        <f t="shared" si="22"/>
        <v>8.28</v>
      </c>
      <c r="F244" s="70">
        <f t="shared" si="23"/>
        <v>14.72</v>
      </c>
    </row>
    <row r="245" spans="1:6" ht="14.25" customHeight="1">
      <c r="A245" s="69" t="s">
        <v>210</v>
      </c>
      <c r="B245">
        <v>8</v>
      </c>
      <c r="C245">
        <v>6</v>
      </c>
      <c r="D245">
        <v>14</v>
      </c>
      <c r="E245" s="41">
        <f t="shared" si="22"/>
        <v>10.08</v>
      </c>
      <c r="F245" s="70">
        <f t="shared" si="23"/>
        <v>17.92</v>
      </c>
    </row>
    <row r="246" spans="1:6" ht="14.25" customHeight="1">
      <c r="A246" s="69" t="s">
        <v>211</v>
      </c>
      <c r="B246">
        <v>9</v>
      </c>
      <c r="C246">
        <v>7</v>
      </c>
      <c r="D246">
        <v>14</v>
      </c>
      <c r="E246" s="41">
        <f t="shared" si="22"/>
        <v>10.8</v>
      </c>
      <c r="F246" s="70">
        <f t="shared" si="23"/>
        <v>19.2</v>
      </c>
    </row>
    <row r="247" spans="1:6" ht="14.25" customHeight="1">
      <c r="A247" s="69" t="s">
        <v>212</v>
      </c>
      <c r="B247">
        <v>8</v>
      </c>
      <c r="C247">
        <v>6</v>
      </c>
      <c r="D247">
        <v>11</v>
      </c>
      <c r="E247" s="41">
        <f t="shared" si="22"/>
        <v>9</v>
      </c>
      <c r="F247" s="70">
        <f t="shared" si="23"/>
        <v>16</v>
      </c>
    </row>
    <row r="248" spans="1:6" ht="14.25" customHeight="1">
      <c r="A248" s="69" t="s">
        <v>213</v>
      </c>
      <c r="B248">
        <v>9</v>
      </c>
      <c r="C248">
        <v>7</v>
      </c>
      <c r="D248">
        <v>12</v>
      </c>
      <c r="E248" s="41">
        <f t="shared" si="22"/>
        <v>10.08</v>
      </c>
      <c r="F248" s="70">
        <f t="shared" si="23"/>
        <v>17.92</v>
      </c>
    </row>
    <row r="249" spans="1:6" ht="14.25" customHeight="1">
      <c r="A249" s="69" t="s">
        <v>214</v>
      </c>
      <c r="B249">
        <v>8</v>
      </c>
      <c r="C249">
        <v>6</v>
      </c>
      <c r="D249">
        <v>13</v>
      </c>
      <c r="E249" s="41">
        <f t="shared" si="22"/>
        <v>9.72</v>
      </c>
      <c r="F249" s="70">
        <f t="shared" si="23"/>
        <v>17.28</v>
      </c>
    </row>
    <row r="250" spans="1:6" ht="14.25" customHeight="1">
      <c r="A250" s="69" t="s">
        <v>215</v>
      </c>
      <c r="B250">
        <v>7</v>
      </c>
      <c r="C250">
        <v>6</v>
      </c>
      <c r="D250">
        <v>10</v>
      </c>
      <c r="E250" s="41">
        <f t="shared" si="22"/>
        <v>8.28</v>
      </c>
      <c r="F250" s="70">
        <f t="shared" si="23"/>
        <v>14.72</v>
      </c>
    </row>
    <row r="251" spans="1:6" ht="14.25" customHeight="1">
      <c r="A251" s="69" t="s">
        <v>216</v>
      </c>
      <c r="B251">
        <v>8</v>
      </c>
      <c r="C251">
        <v>5</v>
      </c>
      <c r="D251">
        <v>12</v>
      </c>
      <c r="E251" s="41">
        <f t="shared" si="22"/>
        <v>9</v>
      </c>
      <c r="F251" s="70">
        <f t="shared" si="23"/>
        <v>16</v>
      </c>
    </row>
    <row r="252" spans="1:6" ht="14.25" customHeight="1">
      <c r="A252" s="69" t="s">
        <v>217</v>
      </c>
      <c r="B252">
        <v>8</v>
      </c>
      <c r="C252">
        <v>7</v>
      </c>
      <c r="D252">
        <v>11</v>
      </c>
      <c r="E252" s="41">
        <f t="shared" si="22"/>
        <v>9.36</v>
      </c>
      <c r="F252" s="70">
        <f t="shared" si="23"/>
        <v>16.64</v>
      </c>
    </row>
    <row r="253" spans="1:6" ht="12.75" customHeight="1">
      <c r="A253" s="69" t="s">
        <v>218</v>
      </c>
      <c r="B253">
        <v>8</v>
      </c>
      <c r="C253">
        <v>6</v>
      </c>
      <c r="D253">
        <v>11</v>
      </c>
      <c r="E253" s="41">
        <f t="shared" si="22"/>
        <v>9</v>
      </c>
      <c r="F253" s="70">
        <f t="shared" si="23"/>
        <v>16</v>
      </c>
    </row>
    <row r="254" spans="1:6" ht="12.75" customHeight="1">
      <c r="A254" s="78"/>
      <c r="B254" s="79">
        <f>SUM(B242:B253)</f>
        <v>97</v>
      </c>
      <c r="C254" s="79">
        <f>SUM(C242:C253)</f>
        <v>74</v>
      </c>
      <c r="D254" s="79">
        <f>SUM(D242:D253)</f>
        <v>141</v>
      </c>
      <c r="E254" s="79">
        <f>SUM(E242:E253)</f>
        <v>112.32</v>
      </c>
      <c r="F254" s="79">
        <f>SUM(F242:F253)</f>
        <v>199.68</v>
      </c>
    </row>
    <row r="255" spans="1:6" ht="12.75" customHeight="1">
      <c r="A255" s="75"/>
      <c r="B255" s="77">
        <f>B254/D256</f>
        <v>0.3108974358974359</v>
      </c>
      <c r="C255" s="77">
        <f>C254/D256</f>
        <v>0.23717948717948717</v>
      </c>
      <c r="D255" s="77">
        <f>D254/D256</f>
        <v>0.4519230769230769</v>
      </c>
      <c r="E255" s="77">
        <f>E254/F256</f>
        <v>0.36</v>
      </c>
      <c r="F255" s="83">
        <f>F254/F256</f>
        <v>0.64</v>
      </c>
    </row>
    <row r="256" spans="1:6" ht="12.75" customHeight="1">
      <c r="A256" s="75"/>
      <c r="B256" s="1"/>
      <c r="C256" s="1"/>
      <c r="D256" s="40">
        <f>B254+C254+D254</f>
        <v>312</v>
      </c>
      <c r="E256" s="1"/>
      <c r="F256" s="84">
        <f>E254+F254</f>
        <v>312</v>
      </c>
    </row>
    <row r="261" spans="1:6" ht="15" customHeight="1">
      <c r="A261" s="121" t="s">
        <v>242</v>
      </c>
      <c r="B261" s="121"/>
      <c r="C261" s="121"/>
      <c r="D261" s="121"/>
      <c r="E261" s="121"/>
      <c r="F261" s="121"/>
    </row>
    <row r="262" spans="1:6" ht="14.25" customHeight="1">
      <c r="A262" s="124" t="s">
        <v>243</v>
      </c>
      <c r="B262" s="124"/>
      <c r="C262" s="124"/>
      <c r="D262" s="124"/>
      <c r="E262" s="124"/>
      <c r="F262" s="124"/>
    </row>
    <row r="263" spans="1:6" ht="12.75" customHeight="1">
      <c r="A263" s="82" t="s">
        <v>186</v>
      </c>
      <c r="B263" s="67" t="s">
        <v>4</v>
      </c>
      <c r="C263" s="67" t="s">
        <v>5</v>
      </c>
      <c r="D263" s="67" t="s">
        <v>6</v>
      </c>
      <c r="E263" s="37" t="s">
        <v>7</v>
      </c>
      <c r="F263" s="68" t="s">
        <v>206</v>
      </c>
    </row>
    <row r="264" spans="1:6" ht="14.25" customHeight="1">
      <c r="A264" s="69" t="s">
        <v>207</v>
      </c>
      <c r="B264">
        <v>0</v>
      </c>
      <c r="C264">
        <v>0</v>
      </c>
      <c r="D264">
        <v>0</v>
      </c>
      <c r="E264" s="41">
        <f aca="true" t="shared" si="24" ref="E264:E275">(B264+C264+D264)*36/100</f>
        <v>0</v>
      </c>
      <c r="F264" s="70">
        <f aca="true" t="shared" si="25" ref="F264:F275">(B264+C264+D264)*64/100</f>
        <v>0</v>
      </c>
    </row>
    <row r="265" spans="1:6" ht="14.25" customHeight="1">
      <c r="A265" s="69" t="s">
        <v>208</v>
      </c>
      <c r="B265">
        <v>0</v>
      </c>
      <c r="C265">
        <v>0</v>
      </c>
      <c r="D265">
        <v>0</v>
      </c>
      <c r="E265" s="41">
        <f t="shared" si="24"/>
        <v>0</v>
      </c>
      <c r="F265" s="70">
        <f t="shared" si="25"/>
        <v>0</v>
      </c>
    </row>
    <row r="266" spans="1:6" ht="14.25" customHeight="1">
      <c r="A266" s="69" t="s">
        <v>209</v>
      </c>
      <c r="B266">
        <v>0</v>
      </c>
      <c r="C266">
        <v>0</v>
      </c>
      <c r="D266">
        <v>0</v>
      </c>
      <c r="E266" s="41">
        <f t="shared" si="24"/>
        <v>0</v>
      </c>
      <c r="F266" s="70">
        <f t="shared" si="25"/>
        <v>0</v>
      </c>
    </row>
    <row r="267" spans="1:6" ht="14.25" customHeight="1">
      <c r="A267" s="69" t="s">
        <v>210</v>
      </c>
      <c r="B267">
        <v>0</v>
      </c>
      <c r="C267">
        <v>0</v>
      </c>
      <c r="D267">
        <v>0</v>
      </c>
      <c r="E267" s="41">
        <f t="shared" si="24"/>
        <v>0</v>
      </c>
      <c r="F267" s="70">
        <f t="shared" si="25"/>
        <v>0</v>
      </c>
    </row>
    <row r="268" spans="1:6" ht="14.25" customHeight="1">
      <c r="A268" s="69" t="s">
        <v>211</v>
      </c>
      <c r="B268">
        <v>0</v>
      </c>
      <c r="C268">
        <v>0</v>
      </c>
      <c r="D268">
        <v>0</v>
      </c>
      <c r="E268" s="41">
        <f t="shared" si="24"/>
        <v>0</v>
      </c>
      <c r="F268" s="70">
        <f t="shared" si="25"/>
        <v>0</v>
      </c>
    </row>
    <row r="269" spans="1:6" ht="14.25" customHeight="1">
      <c r="A269" s="69" t="s">
        <v>212</v>
      </c>
      <c r="B269">
        <v>0</v>
      </c>
      <c r="C269">
        <v>0</v>
      </c>
      <c r="D269">
        <v>0</v>
      </c>
      <c r="E269" s="41">
        <f t="shared" si="24"/>
        <v>0</v>
      </c>
      <c r="F269" s="70">
        <f t="shared" si="25"/>
        <v>0</v>
      </c>
    </row>
    <row r="270" spans="1:6" ht="14.25" customHeight="1">
      <c r="A270" s="69" t="s">
        <v>213</v>
      </c>
      <c r="B270">
        <v>0</v>
      </c>
      <c r="C270">
        <v>0</v>
      </c>
      <c r="D270">
        <v>0</v>
      </c>
      <c r="E270" s="41">
        <f t="shared" si="24"/>
        <v>0</v>
      </c>
      <c r="F270" s="70">
        <f t="shared" si="25"/>
        <v>0</v>
      </c>
    </row>
    <row r="271" spans="1:6" ht="14.25" customHeight="1">
      <c r="A271" s="69" t="s">
        <v>214</v>
      </c>
      <c r="B271">
        <v>0</v>
      </c>
      <c r="C271">
        <v>0</v>
      </c>
      <c r="D271">
        <v>0</v>
      </c>
      <c r="E271" s="41">
        <f t="shared" si="24"/>
        <v>0</v>
      </c>
      <c r="F271" s="70">
        <f t="shared" si="25"/>
        <v>0</v>
      </c>
    </row>
    <row r="272" spans="1:6" ht="14.25" customHeight="1">
      <c r="A272" s="69" t="s">
        <v>215</v>
      </c>
      <c r="B272">
        <v>0</v>
      </c>
      <c r="C272">
        <v>0</v>
      </c>
      <c r="D272">
        <v>0</v>
      </c>
      <c r="E272" s="41">
        <f t="shared" si="24"/>
        <v>0</v>
      </c>
      <c r="F272" s="70">
        <f t="shared" si="25"/>
        <v>0</v>
      </c>
    </row>
    <row r="273" spans="1:6" ht="14.25" customHeight="1">
      <c r="A273" s="69" t="s">
        <v>216</v>
      </c>
      <c r="B273">
        <v>0</v>
      </c>
      <c r="C273">
        <v>0</v>
      </c>
      <c r="D273">
        <v>0</v>
      </c>
      <c r="E273" s="41">
        <f t="shared" si="24"/>
        <v>0</v>
      </c>
      <c r="F273" s="70">
        <f t="shared" si="25"/>
        <v>0</v>
      </c>
    </row>
    <row r="274" spans="1:6" ht="14.25" customHeight="1">
      <c r="A274" s="69" t="s">
        <v>217</v>
      </c>
      <c r="B274">
        <v>0</v>
      </c>
      <c r="C274">
        <v>0</v>
      </c>
      <c r="D274">
        <v>0</v>
      </c>
      <c r="E274" s="41">
        <f t="shared" si="24"/>
        <v>0</v>
      </c>
      <c r="F274" s="70">
        <f t="shared" si="25"/>
        <v>0</v>
      </c>
    </row>
    <row r="275" spans="1:6" ht="12.75" customHeight="1">
      <c r="A275" s="69" t="s">
        <v>218</v>
      </c>
      <c r="B275">
        <v>0</v>
      </c>
      <c r="C275">
        <v>0</v>
      </c>
      <c r="D275">
        <v>0</v>
      </c>
      <c r="E275" s="41">
        <f t="shared" si="24"/>
        <v>0</v>
      </c>
      <c r="F275" s="70">
        <f t="shared" si="25"/>
        <v>0</v>
      </c>
    </row>
    <row r="276" spans="1:6" ht="12.75" customHeight="1">
      <c r="A276" s="78"/>
      <c r="B276" s="79">
        <f>SUM(B264:B275)</f>
        <v>0</v>
      </c>
      <c r="C276" s="79">
        <f>SUM(C264:C275)</f>
        <v>0</v>
      </c>
      <c r="D276" s="79">
        <f>SUM(D264:D275)</f>
        <v>0</v>
      </c>
      <c r="E276" s="79">
        <f>SUM(E264:E275)</f>
        <v>0</v>
      </c>
      <c r="F276" s="79">
        <f>SUM(F264:F275)</f>
        <v>0</v>
      </c>
    </row>
    <row r="277" spans="1:6" ht="12.75" customHeight="1">
      <c r="A277" s="75"/>
      <c r="B277" s="87">
        <v>0.319241598684746</v>
      </c>
      <c r="C277" s="77">
        <v>0.23722207031707</v>
      </c>
      <c r="D277" s="77">
        <v>0.443536330998184</v>
      </c>
      <c r="E277" s="77">
        <v>0.35913775656940805</v>
      </c>
      <c r="F277" s="77">
        <v>0.6408622434305921</v>
      </c>
    </row>
    <row r="278" spans="1:6" ht="12.75" customHeight="1">
      <c r="A278" s="75"/>
      <c r="B278" s="1"/>
      <c r="C278" s="1"/>
      <c r="D278" s="40">
        <f>B276+C276+D276</f>
        <v>0</v>
      </c>
      <c r="E278" s="1"/>
      <c r="F278" s="84">
        <f>E276+F276</f>
        <v>0</v>
      </c>
    </row>
    <row r="283" spans="1:6" ht="18.75" customHeight="1">
      <c r="A283" s="121" t="s">
        <v>244</v>
      </c>
      <c r="B283" s="121"/>
      <c r="C283" s="121"/>
      <c r="D283" s="121"/>
      <c r="E283" s="121"/>
      <c r="F283" s="121"/>
    </row>
    <row r="284" spans="1:6" ht="14.25" customHeight="1">
      <c r="A284" s="124" t="s">
        <v>245</v>
      </c>
      <c r="B284" s="124"/>
      <c r="C284" s="124"/>
      <c r="D284" s="124"/>
      <c r="E284" s="124"/>
      <c r="F284" s="124"/>
    </row>
    <row r="285" spans="1:6" ht="12.75" customHeight="1">
      <c r="A285" s="82" t="s">
        <v>186</v>
      </c>
      <c r="B285" s="67" t="s">
        <v>4</v>
      </c>
      <c r="C285" s="67" t="s">
        <v>5</v>
      </c>
      <c r="D285" s="67" t="s">
        <v>6</v>
      </c>
      <c r="E285" s="37" t="s">
        <v>7</v>
      </c>
      <c r="F285" s="68" t="s">
        <v>206</v>
      </c>
    </row>
    <row r="286" spans="1:6" ht="14.25" customHeight="1">
      <c r="A286" s="69" t="s">
        <v>207</v>
      </c>
      <c r="B286">
        <v>11</v>
      </c>
      <c r="C286">
        <v>7</v>
      </c>
      <c r="D286">
        <v>15</v>
      </c>
      <c r="E286" s="41">
        <f aca="true" t="shared" si="26" ref="E286:E297">(B286+C286+D286)*36/100</f>
        <v>11.88</v>
      </c>
      <c r="F286" s="70">
        <f aca="true" t="shared" si="27" ref="F286:F297">(B286+C286+D286)*64/100</f>
        <v>21.12</v>
      </c>
    </row>
    <row r="287" spans="1:6" ht="14.25" customHeight="1">
      <c r="A287" s="69" t="s">
        <v>208</v>
      </c>
      <c r="B287">
        <v>12</v>
      </c>
      <c r="C287">
        <v>8</v>
      </c>
      <c r="D287">
        <v>16</v>
      </c>
      <c r="E287" s="41">
        <f t="shared" si="26"/>
        <v>12.96</v>
      </c>
      <c r="F287" s="70">
        <f t="shared" si="27"/>
        <v>23.04</v>
      </c>
    </row>
    <row r="288" spans="1:6" ht="14.25" customHeight="1">
      <c r="A288" s="69" t="s">
        <v>209</v>
      </c>
      <c r="B288">
        <v>8</v>
      </c>
      <c r="C288">
        <v>6</v>
      </c>
      <c r="D288">
        <v>13</v>
      </c>
      <c r="E288" s="41">
        <f t="shared" si="26"/>
        <v>9.72</v>
      </c>
      <c r="F288" s="70">
        <f t="shared" si="27"/>
        <v>17.28</v>
      </c>
    </row>
    <row r="289" spans="1:6" ht="14.25" customHeight="1">
      <c r="A289" s="69" t="s">
        <v>210</v>
      </c>
      <c r="B289">
        <v>8</v>
      </c>
      <c r="C289">
        <v>7</v>
      </c>
      <c r="D289">
        <v>16</v>
      </c>
      <c r="E289" s="41">
        <f t="shared" si="26"/>
        <v>11.16</v>
      </c>
      <c r="F289" s="70">
        <f t="shared" si="27"/>
        <v>19.84</v>
      </c>
    </row>
    <row r="290" spans="1:6" ht="14.25" customHeight="1">
      <c r="A290" s="69" t="s">
        <v>211</v>
      </c>
      <c r="B290">
        <v>9</v>
      </c>
      <c r="C290">
        <v>7</v>
      </c>
      <c r="D290">
        <v>13</v>
      </c>
      <c r="E290" s="41">
        <f t="shared" si="26"/>
        <v>10.44</v>
      </c>
      <c r="F290" s="70">
        <f t="shared" si="27"/>
        <v>18.56</v>
      </c>
    </row>
    <row r="291" spans="1:6" ht="14.25" customHeight="1">
      <c r="A291" s="69" t="s">
        <v>212</v>
      </c>
      <c r="B291">
        <v>10</v>
      </c>
      <c r="C291">
        <v>8</v>
      </c>
      <c r="D291">
        <v>12</v>
      </c>
      <c r="E291" s="41">
        <f t="shared" si="26"/>
        <v>10.8</v>
      </c>
      <c r="F291" s="70">
        <f t="shared" si="27"/>
        <v>19.2</v>
      </c>
    </row>
    <row r="292" spans="1:6" ht="14.25" customHeight="1">
      <c r="A292" s="69" t="s">
        <v>213</v>
      </c>
      <c r="B292">
        <v>6</v>
      </c>
      <c r="C292">
        <v>5</v>
      </c>
      <c r="D292">
        <v>10</v>
      </c>
      <c r="E292" s="41">
        <f t="shared" si="26"/>
        <v>7.56</v>
      </c>
      <c r="F292" s="70">
        <f t="shared" si="27"/>
        <v>13.44</v>
      </c>
    </row>
    <row r="293" spans="1:6" ht="14.25" customHeight="1">
      <c r="A293" s="69" t="s">
        <v>214</v>
      </c>
      <c r="B293">
        <v>7</v>
      </c>
      <c r="C293">
        <v>5</v>
      </c>
      <c r="D293">
        <v>11</v>
      </c>
      <c r="E293" s="41">
        <f t="shared" si="26"/>
        <v>8.28</v>
      </c>
      <c r="F293" s="70">
        <f t="shared" si="27"/>
        <v>14.72</v>
      </c>
    </row>
    <row r="294" spans="1:6" ht="14.25" customHeight="1">
      <c r="A294" s="69" t="s">
        <v>215</v>
      </c>
      <c r="B294">
        <v>8</v>
      </c>
      <c r="C294">
        <v>5</v>
      </c>
      <c r="D294">
        <v>10</v>
      </c>
      <c r="E294" s="41">
        <f t="shared" si="26"/>
        <v>8.28</v>
      </c>
      <c r="F294" s="70">
        <f t="shared" si="27"/>
        <v>14.72</v>
      </c>
    </row>
    <row r="295" spans="1:6" ht="14.25" customHeight="1">
      <c r="A295" s="69" t="s">
        <v>216</v>
      </c>
      <c r="B295">
        <v>7</v>
      </c>
      <c r="C295">
        <v>6</v>
      </c>
      <c r="D295">
        <v>11</v>
      </c>
      <c r="E295" s="41">
        <f t="shared" si="26"/>
        <v>8.64</v>
      </c>
      <c r="F295" s="70">
        <f t="shared" si="27"/>
        <v>15.36</v>
      </c>
    </row>
    <row r="296" spans="1:6" ht="14.25" customHeight="1">
      <c r="A296" s="69" t="s">
        <v>217</v>
      </c>
      <c r="B296">
        <v>9</v>
      </c>
      <c r="C296">
        <v>6</v>
      </c>
      <c r="D296">
        <v>12</v>
      </c>
      <c r="E296" s="41">
        <f t="shared" si="26"/>
        <v>9.72</v>
      </c>
      <c r="F296" s="70">
        <f t="shared" si="27"/>
        <v>17.28</v>
      </c>
    </row>
    <row r="297" spans="1:6" ht="12.75" customHeight="1">
      <c r="A297" s="69" t="s">
        <v>218</v>
      </c>
      <c r="B297">
        <v>8</v>
      </c>
      <c r="C297">
        <v>8</v>
      </c>
      <c r="D297">
        <v>14</v>
      </c>
      <c r="E297" s="41">
        <f t="shared" si="26"/>
        <v>10.8</v>
      </c>
      <c r="F297" s="70">
        <f t="shared" si="27"/>
        <v>19.2</v>
      </c>
    </row>
    <row r="298" spans="1:6" ht="12.75" customHeight="1">
      <c r="A298" s="78"/>
      <c r="B298" s="79">
        <f>SUM(B286:B297)</f>
        <v>103</v>
      </c>
      <c r="C298" s="79">
        <f>SUM(C286:C297)</f>
        <v>78</v>
      </c>
      <c r="D298" s="79">
        <f>SUM(D286:D297)</f>
        <v>153</v>
      </c>
      <c r="E298" s="79">
        <f>SUM(E286:E297)</f>
        <v>120.24</v>
      </c>
      <c r="F298" s="79">
        <f>SUM(F286:F297)</f>
        <v>213.76000000000002</v>
      </c>
    </row>
    <row r="299" spans="1:6" ht="12.75" customHeight="1">
      <c r="A299" s="75"/>
      <c r="B299" s="77">
        <f>B298/D300</f>
        <v>0.3083832335329341</v>
      </c>
      <c r="C299" s="77">
        <f>C298/D300</f>
        <v>0.23353293413173654</v>
      </c>
      <c r="D299" s="77">
        <f>D298/D300</f>
        <v>0.45808383233532934</v>
      </c>
      <c r="E299" s="77">
        <f>E298/F300</f>
        <v>0.36</v>
      </c>
      <c r="F299" s="83">
        <f>F298/F300</f>
        <v>0.64</v>
      </c>
    </row>
    <row r="300" spans="1:6" ht="12.75" customHeight="1">
      <c r="A300" s="75"/>
      <c r="B300" s="1"/>
      <c r="C300" s="1"/>
      <c r="D300" s="40">
        <f>B298+C298+D298</f>
        <v>334</v>
      </c>
      <c r="E300" s="1"/>
      <c r="F300" s="84">
        <f>E298+F298</f>
        <v>334</v>
      </c>
    </row>
    <row r="301" ht="12.75" customHeight="1">
      <c r="F301"/>
    </row>
    <row r="302" ht="12.75" customHeight="1">
      <c r="F302"/>
    </row>
    <row r="303" ht="12.75" customHeight="1">
      <c r="F303"/>
    </row>
    <row r="305" spans="1:6" ht="21" customHeight="1">
      <c r="A305" s="121" t="s">
        <v>246</v>
      </c>
      <c r="B305" s="121"/>
      <c r="C305" s="121"/>
      <c r="D305" s="121"/>
      <c r="E305" s="121"/>
      <c r="F305" s="121"/>
    </row>
    <row r="306" spans="1:6" ht="14.25" customHeight="1">
      <c r="A306" s="124" t="s">
        <v>247</v>
      </c>
      <c r="B306" s="124"/>
      <c r="C306" s="124"/>
      <c r="D306" s="124"/>
      <c r="E306" s="124"/>
      <c r="F306" s="124"/>
    </row>
    <row r="307" spans="1:6" ht="12.75" customHeight="1">
      <c r="A307" s="82"/>
      <c r="B307" s="67" t="s">
        <v>4</v>
      </c>
      <c r="C307" s="67" t="s">
        <v>5</v>
      </c>
      <c r="D307" s="67" t="s">
        <v>6</v>
      </c>
      <c r="E307" s="37" t="s">
        <v>7</v>
      </c>
      <c r="F307" s="68" t="s">
        <v>206</v>
      </c>
    </row>
    <row r="308" spans="1:6" ht="14.25" customHeight="1">
      <c r="A308" s="69" t="s">
        <v>207</v>
      </c>
      <c r="B308">
        <v>35</v>
      </c>
      <c r="C308">
        <v>26</v>
      </c>
      <c r="D308">
        <v>52</v>
      </c>
      <c r="E308" s="41">
        <f aca="true" t="shared" si="28" ref="E308:E319">(B308+C308+D308)*36/100</f>
        <v>40.68</v>
      </c>
      <c r="F308" s="70">
        <f aca="true" t="shared" si="29" ref="F308:F319">(B308+C308+D308)*64/100</f>
        <v>72.32</v>
      </c>
    </row>
    <row r="309" spans="1:6" ht="14.25" customHeight="1">
      <c r="A309" s="69" t="s">
        <v>208</v>
      </c>
      <c r="B309">
        <v>40</v>
      </c>
      <c r="C309">
        <v>29</v>
      </c>
      <c r="D309">
        <v>51</v>
      </c>
      <c r="E309" s="41">
        <f t="shared" si="28"/>
        <v>43.2</v>
      </c>
      <c r="F309" s="70">
        <f t="shared" si="29"/>
        <v>76.8</v>
      </c>
    </row>
    <row r="310" spans="1:6" ht="14.25" customHeight="1">
      <c r="A310" s="69" t="s">
        <v>209</v>
      </c>
      <c r="B310">
        <v>34</v>
      </c>
      <c r="C310">
        <v>28</v>
      </c>
      <c r="D310">
        <v>53</v>
      </c>
      <c r="E310" s="41">
        <f t="shared" si="28"/>
        <v>41.4</v>
      </c>
      <c r="F310" s="70">
        <f t="shared" si="29"/>
        <v>73.6</v>
      </c>
    </row>
    <row r="311" spans="1:6" ht="14.25" customHeight="1">
      <c r="A311" s="69" t="s">
        <v>210</v>
      </c>
      <c r="B311">
        <v>35</v>
      </c>
      <c r="C311">
        <v>27</v>
      </c>
      <c r="D311">
        <v>59</v>
      </c>
      <c r="E311" s="41">
        <f t="shared" si="28"/>
        <v>43.56</v>
      </c>
      <c r="F311" s="70">
        <f t="shared" si="29"/>
        <v>77.44</v>
      </c>
    </row>
    <row r="312" spans="1:6" ht="14.25" customHeight="1">
      <c r="A312" s="69" t="s">
        <v>211</v>
      </c>
      <c r="B312">
        <v>30</v>
      </c>
      <c r="C312">
        <v>23</v>
      </c>
      <c r="D312">
        <v>52</v>
      </c>
      <c r="E312" s="41">
        <f t="shared" si="28"/>
        <v>37.8</v>
      </c>
      <c r="F312" s="70">
        <f t="shared" si="29"/>
        <v>67.2</v>
      </c>
    </row>
    <row r="313" spans="1:6" ht="14.25" customHeight="1">
      <c r="A313" s="69" t="s">
        <v>212</v>
      </c>
      <c r="B313">
        <v>5</v>
      </c>
      <c r="C313">
        <v>4</v>
      </c>
      <c r="D313">
        <v>7</v>
      </c>
      <c r="E313" s="41">
        <f t="shared" si="28"/>
        <v>5.76</v>
      </c>
      <c r="F313" s="70">
        <f t="shared" si="29"/>
        <v>10.24</v>
      </c>
    </row>
    <row r="314" spans="1:6" ht="14.25" customHeight="1">
      <c r="A314" s="69" t="s">
        <v>213</v>
      </c>
      <c r="B314">
        <v>6</v>
      </c>
      <c r="C314">
        <v>5</v>
      </c>
      <c r="D314">
        <v>9</v>
      </c>
      <c r="E314" s="41">
        <f t="shared" si="28"/>
        <v>7.2</v>
      </c>
      <c r="F314" s="70">
        <f t="shared" si="29"/>
        <v>12.8</v>
      </c>
    </row>
    <row r="315" spans="1:6" ht="14.25" customHeight="1">
      <c r="A315" s="69" t="s">
        <v>214</v>
      </c>
      <c r="B315">
        <v>6</v>
      </c>
      <c r="C315">
        <v>4</v>
      </c>
      <c r="D315">
        <v>8</v>
      </c>
      <c r="E315" s="41">
        <f t="shared" si="28"/>
        <v>6.48</v>
      </c>
      <c r="F315" s="70">
        <f t="shared" si="29"/>
        <v>11.52</v>
      </c>
    </row>
    <row r="316" spans="1:6" ht="14.25" customHeight="1">
      <c r="A316" s="69" t="s">
        <v>215</v>
      </c>
      <c r="B316">
        <v>5</v>
      </c>
      <c r="C316">
        <v>5</v>
      </c>
      <c r="D316">
        <v>8</v>
      </c>
      <c r="E316" s="41">
        <f t="shared" si="28"/>
        <v>6.48</v>
      </c>
      <c r="F316" s="70">
        <f t="shared" si="29"/>
        <v>11.52</v>
      </c>
    </row>
    <row r="317" spans="1:6" ht="14.25" customHeight="1">
      <c r="A317" s="69" t="s">
        <v>216</v>
      </c>
      <c r="B317">
        <v>6</v>
      </c>
      <c r="C317">
        <v>4</v>
      </c>
      <c r="D317">
        <v>9</v>
      </c>
      <c r="E317" s="41">
        <f t="shared" si="28"/>
        <v>6.84</v>
      </c>
      <c r="F317" s="70">
        <f t="shared" si="29"/>
        <v>12.16</v>
      </c>
    </row>
    <row r="318" spans="1:6" ht="14.25" customHeight="1">
      <c r="A318" s="69" t="s">
        <v>217</v>
      </c>
      <c r="B318">
        <v>6</v>
      </c>
      <c r="C318">
        <v>4</v>
      </c>
      <c r="D318">
        <v>7</v>
      </c>
      <c r="E318" s="41">
        <f t="shared" si="28"/>
        <v>6.12</v>
      </c>
      <c r="F318" s="70">
        <f t="shared" si="29"/>
        <v>10.88</v>
      </c>
    </row>
    <row r="319" spans="1:6" ht="12.75" customHeight="1">
      <c r="A319" s="69" t="s">
        <v>218</v>
      </c>
      <c r="B319">
        <v>5</v>
      </c>
      <c r="C319">
        <v>4</v>
      </c>
      <c r="D319">
        <v>9</v>
      </c>
      <c r="E319" s="41">
        <f t="shared" si="28"/>
        <v>6.48</v>
      </c>
      <c r="F319" s="70">
        <f t="shared" si="29"/>
        <v>11.52</v>
      </c>
    </row>
    <row r="320" spans="1:6" ht="12.75" customHeight="1">
      <c r="A320" s="78"/>
      <c r="B320" s="79">
        <f>SUM(B308:B319)</f>
        <v>213</v>
      </c>
      <c r="C320" s="79">
        <f>SUM(C308:C319)</f>
        <v>163</v>
      </c>
      <c r="D320" s="79">
        <f>SUM(D308:D319)</f>
        <v>324</v>
      </c>
      <c r="E320" s="79">
        <f>SUM(E308:E319)</f>
        <v>251.99999999999994</v>
      </c>
      <c r="F320" s="79">
        <f>SUM(F308:F319)</f>
        <v>447.99999999999994</v>
      </c>
    </row>
    <row r="321" spans="1:6" ht="12.75" customHeight="1">
      <c r="A321" s="75"/>
      <c r="B321" s="77">
        <f>B320/D322</f>
        <v>0.30428571428571427</v>
      </c>
      <c r="C321" s="77">
        <f>C320/D322</f>
        <v>0.23285714285714285</v>
      </c>
      <c r="D321" s="77">
        <f>D320/D322</f>
        <v>0.46285714285714286</v>
      </c>
      <c r="E321" s="77">
        <f>E320/F322</f>
        <v>0.36</v>
      </c>
      <c r="F321" s="83">
        <f>F320/F322</f>
        <v>0.64</v>
      </c>
    </row>
    <row r="322" spans="1:6" ht="12.75" customHeight="1">
      <c r="A322" s="75"/>
      <c r="B322" s="1"/>
      <c r="C322" s="1"/>
      <c r="D322" s="40">
        <f>B320+C320+D320</f>
        <v>700</v>
      </c>
      <c r="E322" s="1"/>
      <c r="F322" s="84">
        <f>E320+F320</f>
        <v>699.9999999999999</v>
      </c>
    </row>
    <row r="327" spans="1:6" ht="21.75" customHeight="1">
      <c r="A327" s="121" t="s">
        <v>248</v>
      </c>
      <c r="B327" s="121"/>
      <c r="C327" s="121"/>
      <c r="D327" s="121"/>
      <c r="E327" s="121"/>
      <c r="F327" s="121"/>
    </row>
    <row r="328" spans="1:6" ht="14.25" customHeight="1">
      <c r="A328" s="124" t="s">
        <v>249</v>
      </c>
      <c r="B328" s="124"/>
      <c r="C328" s="124"/>
      <c r="D328" s="124"/>
      <c r="E328" s="124"/>
      <c r="F328" s="124"/>
    </row>
    <row r="329" spans="1:6" ht="12.75" customHeight="1">
      <c r="A329" s="82"/>
      <c r="B329" s="67" t="s">
        <v>4</v>
      </c>
      <c r="C329" s="67" t="s">
        <v>5</v>
      </c>
      <c r="D329" s="67" t="s">
        <v>6</v>
      </c>
      <c r="E329" s="37" t="s">
        <v>7</v>
      </c>
      <c r="F329" s="68" t="s">
        <v>206</v>
      </c>
    </row>
    <row r="330" spans="1:6" ht="14.25" customHeight="1">
      <c r="A330" s="69" t="s">
        <v>207</v>
      </c>
      <c r="B330">
        <v>31</v>
      </c>
      <c r="C330">
        <v>15</v>
      </c>
      <c r="D330">
        <v>20</v>
      </c>
      <c r="E330" s="41">
        <f aca="true" t="shared" si="30" ref="E330:E341">(B330+C330+D330)*36/100</f>
        <v>23.76</v>
      </c>
      <c r="F330" s="70">
        <f aca="true" t="shared" si="31" ref="F330:F341">(B330+C330+D330)*64/100</f>
        <v>42.24</v>
      </c>
    </row>
    <row r="331" spans="1:6" ht="14.25" customHeight="1">
      <c r="A331" s="69" t="s">
        <v>208</v>
      </c>
      <c r="B331">
        <v>31</v>
      </c>
      <c r="C331">
        <v>15</v>
      </c>
      <c r="D331">
        <v>20</v>
      </c>
      <c r="E331" s="41">
        <f t="shared" si="30"/>
        <v>23.76</v>
      </c>
      <c r="F331" s="70">
        <f t="shared" si="31"/>
        <v>42.24</v>
      </c>
    </row>
    <row r="332" spans="1:6" ht="14.25" customHeight="1">
      <c r="A332" s="69" t="s">
        <v>209</v>
      </c>
      <c r="B332">
        <v>31</v>
      </c>
      <c r="C332">
        <v>15</v>
      </c>
      <c r="D332">
        <v>20</v>
      </c>
      <c r="E332" s="41">
        <f t="shared" si="30"/>
        <v>23.76</v>
      </c>
      <c r="F332" s="70">
        <f t="shared" si="31"/>
        <v>42.24</v>
      </c>
    </row>
    <row r="333" spans="1:6" ht="14.25" customHeight="1">
      <c r="A333" s="69" t="s">
        <v>210</v>
      </c>
      <c r="E333" s="41">
        <f t="shared" si="30"/>
        <v>0</v>
      </c>
      <c r="F333" s="70">
        <f t="shared" si="31"/>
        <v>0</v>
      </c>
    </row>
    <row r="334" spans="1:6" ht="14.25" customHeight="1">
      <c r="A334" s="69" t="s">
        <v>211</v>
      </c>
      <c r="B334" s="88">
        <v>146</v>
      </c>
      <c r="C334" s="88">
        <v>106</v>
      </c>
      <c r="D334" s="88">
        <v>217</v>
      </c>
      <c r="E334" s="41">
        <f t="shared" si="30"/>
        <v>168.84</v>
      </c>
      <c r="F334" s="70">
        <f t="shared" si="31"/>
        <v>300.16</v>
      </c>
    </row>
    <row r="335" spans="1:6" ht="14.25" customHeight="1">
      <c r="A335" s="69" t="s">
        <v>212</v>
      </c>
      <c r="B335">
        <v>139</v>
      </c>
      <c r="C335">
        <v>103</v>
      </c>
      <c r="D335">
        <v>182</v>
      </c>
      <c r="E335" s="41">
        <f t="shared" si="30"/>
        <v>152.64</v>
      </c>
      <c r="F335" s="70">
        <f t="shared" si="31"/>
        <v>271.36</v>
      </c>
    </row>
    <row r="336" spans="1:6" ht="14.25" customHeight="1">
      <c r="A336" s="69" t="s">
        <v>213</v>
      </c>
      <c r="B336">
        <v>146</v>
      </c>
      <c r="C336">
        <v>117</v>
      </c>
      <c r="D336">
        <v>207</v>
      </c>
      <c r="E336" s="41">
        <f t="shared" si="30"/>
        <v>169.2</v>
      </c>
      <c r="F336" s="70">
        <f t="shared" si="31"/>
        <v>300.8</v>
      </c>
    </row>
    <row r="337" spans="1:6" ht="14.25" customHeight="1">
      <c r="A337" s="69" t="s">
        <v>214</v>
      </c>
      <c r="B337">
        <v>139</v>
      </c>
      <c r="C337">
        <v>103</v>
      </c>
      <c r="D337">
        <v>212</v>
      </c>
      <c r="E337" s="41">
        <f t="shared" si="30"/>
        <v>163.44</v>
      </c>
      <c r="F337" s="70">
        <f t="shared" si="31"/>
        <v>290.56</v>
      </c>
    </row>
    <row r="338" spans="1:6" ht="14.25" customHeight="1">
      <c r="A338" s="69" t="s">
        <v>215</v>
      </c>
      <c r="B338">
        <v>146</v>
      </c>
      <c r="C338">
        <v>117</v>
      </c>
      <c r="D338">
        <v>207</v>
      </c>
      <c r="E338" s="41">
        <f t="shared" si="30"/>
        <v>169.2</v>
      </c>
      <c r="F338" s="70">
        <f t="shared" si="31"/>
        <v>300.8</v>
      </c>
    </row>
    <row r="339" spans="1:6" ht="14.25" customHeight="1">
      <c r="A339" s="69" t="s">
        <v>216</v>
      </c>
      <c r="B339">
        <v>139</v>
      </c>
      <c r="C339">
        <v>103</v>
      </c>
      <c r="D339">
        <v>212</v>
      </c>
      <c r="E339" s="41">
        <f t="shared" si="30"/>
        <v>163.44</v>
      </c>
      <c r="F339" s="70">
        <f t="shared" si="31"/>
        <v>290.56</v>
      </c>
    </row>
    <row r="340" spans="1:6" ht="14.25" customHeight="1">
      <c r="A340" s="69" t="s">
        <v>217</v>
      </c>
      <c r="B340">
        <v>160</v>
      </c>
      <c r="C340">
        <v>113</v>
      </c>
      <c r="D340">
        <v>197</v>
      </c>
      <c r="E340" s="41">
        <f t="shared" si="30"/>
        <v>169.2</v>
      </c>
      <c r="F340" s="70">
        <f t="shared" si="31"/>
        <v>300.8</v>
      </c>
    </row>
    <row r="341" spans="1:6" ht="12.75" customHeight="1">
      <c r="A341" s="69" t="s">
        <v>218</v>
      </c>
      <c r="B341">
        <v>144</v>
      </c>
      <c r="C341">
        <v>109</v>
      </c>
      <c r="D341">
        <v>202</v>
      </c>
      <c r="E341" s="41">
        <f t="shared" si="30"/>
        <v>163.8</v>
      </c>
      <c r="F341" s="70">
        <f t="shared" si="31"/>
        <v>291.2</v>
      </c>
    </row>
    <row r="342" spans="1:6" ht="12.75" customHeight="1">
      <c r="A342" s="78"/>
      <c r="B342" s="79">
        <f>SUM(B330:B341)</f>
        <v>1252</v>
      </c>
      <c r="C342" s="79">
        <f>SUM(C330:C341)</f>
        <v>916</v>
      </c>
      <c r="D342" s="79">
        <f>SUM(D330:D341)</f>
        <v>1696</v>
      </c>
      <c r="E342" s="79">
        <f>SUM(E330:E341)</f>
        <v>1391.0400000000002</v>
      </c>
      <c r="F342" s="79">
        <f>SUM(F330:F341)</f>
        <v>2472.9599999999996</v>
      </c>
    </row>
    <row r="343" spans="1:6" ht="12.75" customHeight="1">
      <c r="A343" s="75"/>
      <c r="B343" s="77">
        <f>B342/D344</f>
        <v>0.32401656314699795</v>
      </c>
      <c r="C343" s="77">
        <f>C342/D344</f>
        <v>0.2370600414078675</v>
      </c>
      <c r="D343" s="77">
        <f>D342/D344</f>
        <v>0.4389233954451346</v>
      </c>
      <c r="E343" s="77">
        <f>E342/F344</f>
        <v>0.36000000000000004</v>
      </c>
      <c r="F343" s="83">
        <f>F342/F344</f>
        <v>0.6399999999999999</v>
      </c>
    </row>
    <row r="344" spans="1:6" ht="12.75" customHeight="1">
      <c r="A344" s="75"/>
      <c r="B344" s="1"/>
      <c r="C344" s="1"/>
      <c r="D344" s="40">
        <f>B342+C342+D342</f>
        <v>3864</v>
      </c>
      <c r="E344" s="1"/>
      <c r="F344" s="84">
        <f>E342+F342</f>
        <v>3864</v>
      </c>
    </row>
    <row r="345" ht="12.75" customHeight="1">
      <c r="F345"/>
    </row>
    <row r="346" ht="12.75" customHeight="1">
      <c r="F346"/>
    </row>
    <row r="347" ht="12.75" customHeight="1">
      <c r="F347"/>
    </row>
    <row r="349" spans="1:6" ht="21.75" customHeight="1">
      <c r="A349" s="121" t="s">
        <v>250</v>
      </c>
      <c r="B349" s="121"/>
      <c r="C349" s="121"/>
      <c r="D349" s="121"/>
      <c r="E349" s="121"/>
      <c r="F349" s="121"/>
    </row>
    <row r="350" spans="1:6" ht="14.25" customHeight="1">
      <c r="A350" s="124" t="s">
        <v>251</v>
      </c>
      <c r="B350" s="124"/>
      <c r="C350" s="124"/>
      <c r="D350" s="124"/>
      <c r="E350" s="124"/>
      <c r="F350" s="124"/>
    </row>
    <row r="351" spans="1:6" ht="12.75" customHeight="1">
      <c r="A351" s="82" t="s">
        <v>186</v>
      </c>
      <c r="B351" s="67" t="s">
        <v>4</v>
      </c>
      <c r="C351" s="67" t="s">
        <v>5</v>
      </c>
      <c r="D351" s="67" t="s">
        <v>6</v>
      </c>
      <c r="E351" s="37" t="s">
        <v>7</v>
      </c>
      <c r="F351" s="68" t="s">
        <v>206</v>
      </c>
    </row>
    <row r="352" spans="1:6" ht="14.25" customHeight="1">
      <c r="A352" s="69" t="s">
        <v>207</v>
      </c>
      <c r="B352">
        <v>9</v>
      </c>
      <c r="C352">
        <v>7</v>
      </c>
      <c r="D352">
        <v>12</v>
      </c>
      <c r="E352" s="41">
        <f aca="true" t="shared" si="32" ref="E352:E363">(B352+C352+D352)*36/100</f>
        <v>10.08</v>
      </c>
      <c r="F352" s="70">
        <f aca="true" t="shared" si="33" ref="F352:F363">(B352+C352+D352)*64/100</f>
        <v>17.92</v>
      </c>
    </row>
    <row r="353" spans="1:6" ht="14.25" customHeight="1">
      <c r="A353" s="69" t="s">
        <v>208</v>
      </c>
      <c r="E353" s="41">
        <f t="shared" si="32"/>
        <v>0</v>
      </c>
      <c r="F353" s="70">
        <f t="shared" si="33"/>
        <v>0</v>
      </c>
    </row>
    <row r="354" spans="1:6" ht="14.25" customHeight="1">
      <c r="A354" s="69" t="s">
        <v>209</v>
      </c>
      <c r="B354">
        <v>10</v>
      </c>
      <c r="C354">
        <v>8</v>
      </c>
      <c r="D354">
        <v>15</v>
      </c>
      <c r="E354" s="41">
        <f t="shared" si="32"/>
        <v>11.88</v>
      </c>
      <c r="F354" s="70">
        <f t="shared" si="33"/>
        <v>21.12</v>
      </c>
    </row>
    <row r="355" spans="1:6" ht="14.25" customHeight="1">
      <c r="A355" s="69" t="s">
        <v>210</v>
      </c>
      <c r="B355">
        <v>9</v>
      </c>
      <c r="C355">
        <v>7</v>
      </c>
      <c r="D355">
        <v>14</v>
      </c>
      <c r="E355" s="41">
        <f t="shared" si="32"/>
        <v>10.8</v>
      </c>
      <c r="F355" s="70">
        <f t="shared" si="33"/>
        <v>19.2</v>
      </c>
    </row>
    <row r="356" spans="1:6" ht="14.25" customHeight="1">
      <c r="A356" s="69" t="s">
        <v>211</v>
      </c>
      <c r="B356">
        <v>9</v>
      </c>
      <c r="C356">
        <v>7</v>
      </c>
      <c r="D356">
        <v>14</v>
      </c>
      <c r="E356" s="41">
        <f t="shared" si="32"/>
        <v>10.8</v>
      </c>
      <c r="F356" s="70">
        <f t="shared" si="33"/>
        <v>19.2</v>
      </c>
    </row>
    <row r="357" spans="1:6" ht="14.25" customHeight="1">
      <c r="A357" s="69" t="s">
        <v>212</v>
      </c>
      <c r="B357">
        <v>9</v>
      </c>
      <c r="C357">
        <v>6</v>
      </c>
      <c r="D357">
        <v>11</v>
      </c>
      <c r="E357" s="41">
        <f t="shared" si="32"/>
        <v>9.36</v>
      </c>
      <c r="F357" s="70">
        <f t="shared" si="33"/>
        <v>16.64</v>
      </c>
    </row>
    <row r="358" spans="1:6" ht="14.25" customHeight="1">
      <c r="A358" s="69" t="s">
        <v>213</v>
      </c>
      <c r="B358">
        <v>9</v>
      </c>
      <c r="C358">
        <v>8</v>
      </c>
      <c r="D358">
        <v>13</v>
      </c>
      <c r="E358" s="41">
        <f t="shared" si="32"/>
        <v>10.8</v>
      </c>
      <c r="F358" s="70">
        <f t="shared" si="33"/>
        <v>19.2</v>
      </c>
    </row>
    <row r="359" spans="1:6" ht="14.25" customHeight="1">
      <c r="A359" s="69" t="s">
        <v>214</v>
      </c>
      <c r="B359">
        <v>9</v>
      </c>
      <c r="C359">
        <v>7</v>
      </c>
      <c r="D359">
        <v>14</v>
      </c>
      <c r="E359" s="41">
        <f t="shared" si="32"/>
        <v>10.8</v>
      </c>
      <c r="F359" s="70">
        <f t="shared" si="33"/>
        <v>19.2</v>
      </c>
    </row>
    <row r="360" spans="1:6" ht="14.25" customHeight="1">
      <c r="A360" s="69" t="s">
        <v>215</v>
      </c>
      <c r="B360">
        <v>10</v>
      </c>
      <c r="C360">
        <v>7</v>
      </c>
      <c r="D360">
        <v>14</v>
      </c>
      <c r="E360" s="41">
        <f t="shared" si="32"/>
        <v>11.16</v>
      </c>
      <c r="F360" s="70">
        <f t="shared" si="33"/>
        <v>19.84</v>
      </c>
    </row>
    <row r="361" spans="1:6" ht="14.25" customHeight="1">
      <c r="A361" s="69" t="s">
        <v>216</v>
      </c>
      <c r="B361">
        <v>8</v>
      </c>
      <c r="C361">
        <v>7</v>
      </c>
      <c r="D361">
        <v>13</v>
      </c>
      <c r="E361" s="41">
        <f t="shared" si="32"/>
        <v>10.08</v>
      </c>
      <c r="F361" s="70">
        <f t="shared" si="33"/>
        <v>17.92</v>
      </c>
    </row>
    <row r="362" spans="1:6" ht="14.25" customHeight="1">
      <c r="A362" s="69" t="s">
        <v>217</v>
      </c>
      <c r="B362">
        <v>10</v>
      </c>
      <c r="C362">
        <v>6</v>
      </c>
      <c r="D362">
        <v>13</v>
      </c>
      <c r="E362" s="41">
        <f t="shared" si="32"/>
        <v>10.44</v>
      </c>
      <c r="F362" s="70">
        <f t="shared" si="33"/>
        <v>18.56</v>
      </c>
    </row>
    <row r="363" spans="1:6" ht="12.75" customHeight="1">
      <c r="A363" s="69" t="s">
        <v>218</v>
      </c>
      <c r="B363">
        <v>8</v>
      </c>
      <c r="C363">
        <v>7</v>
      </c>
      <c r="D363">
        <v>13</v>
      </c>
      <c r="E363" s="41">
        <f t="shared" si="32"/>
        <v>10.08</v>
      </c>
      <c r="F363" s="70">
        <f t="shared" si="33"/>
        <v>17.92</v>
      </c>
    </row>
    <row r="364" spans="1:6" ht="12.75" customHeight="1">
      <c r="A364" s="78"/>
      <c r="B364" s="79">
        <f>SUM(B352:B363)</f>
        <v>100</v>
      </c>
      <c r="C364" s="79">
        <f>SUM(C352:C363)</f>
        <v>77</v>
      </c>
      <c r="D364" s="79">
        <f>SUM(D352:D363)</f>
        <v>146</v>
      </c>
      <c r="E364" s="79">
        <f>SUM(E352:E363)</f>
        <v>116.27999999999999</v>
      </c>
      <c r="F364" s="79">
        <f>SUM(F352:F363)</f>
        <v>206.72000000000003</v>
      </c>
    </row>
    <row r="365" spans="1:6" ht="12.75" customHeight="1">
      <c r="A365" s="75"/>
      <c r="B365" s="77">
        <f>B364/D366</f>
        <v>0.30959752321981426</v>
      </c>
      <c r="C365" s="77">
        <f>C364/D366</f>
        <v>0.23839009287925697</v>
      </c>
      <c r="D365" s="77">
        <f>D364/D366</f>
        <v>0.4520123839009288</v>
      </c>
      <c r="E365" s="77">
        <f>E364/F366</f>
        <v>0.36</v>
      </c>
      <c r="F365" s="83">
        <f>F364/F366</f>
        <v>0.6400000000000001</v>
      </c>
    </row>
    <row r="366" spans="1:6" ht="12.75" customHeight="1">
      <c r="A366" s="75"/>
      <c r="B366" s="1"/>
      <c r="C366" s="1"/>
      <c r="D366" s="40">
        <f>B364+C364+D364</f>
        <v>323</v>
      </c>
      <c r="E366" s="1"/>
      <c r="F366" s="84">
        <f>E364+F364</f>
        <v>323</v>
      </c>
    </row>
    <row r="369" spans="1:6" ht="21.75" customHeight="1">
      <c r="A369" s="121" t="s">
        <v>252</v>
      </c>
      <c r="B369" s="121"/>
      <c r="C369" s="121"/>
      <c r="D369" s="121"/>
      <c r="E369" s="121"/>
      <c r="F369" s="121"/>
    </row>
    <row r="370" spans="1:6" ht="14.25" customHeight="1">
      <c r="A370" s="124" t="s">
        <v>253</v>
      </c>
      <c r="B370" s="124"/>
      <c r="C370" s="124"/>
      <c r="D370" s="124"/>
      <c r="E370" s="124"/>
      <c r="F370" s="124"/>
    </row>
    <row r="371" spans="1:6" ht="12.75" customHeight="1">
      <c r="A371" s="82" t="s">
        <v>186</v>
      </c>
      <c r="B371" s="67" t="s">
        <v>4</v>
      </c>
      <c r="C371" s="67" t="s">
        <v>5</v>
      </c>
      <c r="D371" s="67" t="s">
        <v>6</v>
      </c>
      <c r="E371" s="37" t="s">
        <v>7</v>
      </c>
      <c r="F371" s="68" t="s">
        <v>206</v>
      </c>
    </row>
    <row r="372" spans="1:6" ht="14.25" customHeight="1">
      <c r="A372" s="69" t="s">
        <v>207</v>
      </c>
      <c r="B372">
        <v>171</v>
      </c>
      <c r="C372">
        <v>120</v>
      </c>
      <c r="D372">
        <v>141</v>
      </c>
      <c r="E372" s="41">
        <f aca="true" t="shared" si="34" ref="E372:E383">(B372+C372+D372)*36/100</f>
        <v>155.52</v>
      </c>
      <c r="F372" s="70">
        <f aca="true" t="shared" si="35" ref="F372:F383">(B372+C372+D372)*64/100</f>
        <v>276.48</v>
      </c>
    </row>
    <row r="373" spans="1:6" ht="14.25" customHeight="1">
      <c r="A373" s="69" t="s">
        <v>208</v>
      </c>
      <c r="B373">
        <v>236</v>
      </c>
      <c r="C373">
        <v>175</v>
      </c>
      <c r="D373">
        <v>227</v>
      </c>
      <c r="E373" s="41">
        <f t="shared" si="34"/>
        <v>229.68</v>
      </c>
      <c r="F373" s="70">
        <f t="shared" si="35"/>
        <v>408.32</v>
      </c>
    </row>
    <row r="374" spans="1:6" ht="14.25" customHeight="1">
      <c r="A374" s="69" t="s">
        <v>209</v>
      </c>
      <c r="B374">
        <v>333</v>
      </c>
      <c r="C374">
        <v>256</v>
      </c>
      <c r="D374">
        <v>422</v>
      </c>
      <c r="E374" s="41">
        <f t="shared" si="34"/>
        <v>363.96</v>
      </c>
      <c r="F374" s="70">
        <f t="shared" si="35"/>
        <v>647.04</v>
      </c>
    </row>
    <row r="375" spans="1:6" ht="14.25" customHeight="1">
      <c r="A375" s="69" t="s">
        <v>210</v>
      </c>
      <c r="B375">
        <v>270</v>
      </c>
      <c r="C375">
        <v>189</v>
      </c>
      <c r="D375">
        <v>383</v>
      </c>
      <c r="E375" s="41">
        <f t="shared" si="34"/>
        <v>303.12</v>
      </c>
      <c r="F375" s="70">
        <f t="shared" si="35"/>
        <v>538.88</v>
      </c>
    </row>
    <row r="376" spans="1:6" ht="14.25" customHeight="1">
      <c r="A376" s="69" t="s">
        <v>211</v>
      </c>
      <c r="B376">
        <v>177</v>
      </c>
      <c r="C376">
        <v>119</v>
      </c>
      <c r="D376">
        <v>152</v>
      </c>
      <c r="E376" s="41">
        <f t="shared" si="34"/>
        <v>161.28</v>
      </c>
      <c r="F376" s="70">
        <f t="shared" si="35"/>
        <v>286.72</v>
      </c>
    </row>
    <row r="377" spans="1:6" ht="14.25" customHeight="1">
      <c r="A377" s="69" t="s">
        <v>212</v>
      </c>
      <c r="B377">
        <v>222</v>
      </c>
      <c r="C377">
        <v>173</v>
      </c>
      <c r="D377">
        <v>126</v>
      </c>
      <c r="E377" s="41">
        <f t="shared" si="34"/>
        <v>187.56</v>
      </c>
      <c r="F377" s="70">
        <f t="shared" si="35"/>
        <v>333.44</v>
      </c>
    </row>
    <row r="378" spans="1:6" ht="14.25" customHeight="1">
      <c r="A378" s="69" t="s">
        <v>213</v>
      </c>
      <c r="B378">
        <v>224</v>
      </c>
      <c r="C378">
        <v>204</v>
      </c>
      <c r="D378">
        <v>224</v>
      </c>
      <c r="E378" s="41">
        <f t="shared" si="34"/>
        <v>234.72</v>
      </c>
      <c r="F378" s="70">
        <f t="shared" si="35"/>
        <v>417.28</v>
      </c>
    </row>
    <row r="379" spans="1:6" ht="14.25" customHeight="1">
      <c r="A379" s="69" t="s">
        <v>214</v>
      </c>
      <c r="B379">
        <v>202</v>
      </c>
      <c r="C379">
        <v>179</v>
      </c>
      <c r="D379">
        <v>196</v>
      </c>
      <c r="E379" s="41">
        <f t="shared" si="34"/>
        <v>207.72</v>
      </c>
      <c r="F379" s="70">
        <f t="shared" si="35"/>
        <v>369.28</v>
      </c>
    </row>
    <row r="380" spans="1:6" ht="14.25" customHeight="1">
      <c r="A380" s="69" t="s">
        <v>215</v>
      </c>
      <c r="B380">
        <v>202</v>
      </c>
      <c r="C380">
        <v>150</v>
      </c>
      <c r="D380">
        <v>131</v>
      </c>
      <c r="E380" s="41">
        <f t="shared" si="34"/>
        <v>173.88</v>
      </c>
      <c r="F380" s="70">
        <f t="shared" si="35"/>
        <v>309.12</v>
      </c>
    </row>
    <row r="381" spans="1:6" ht="14.25" customHeight="1">
      <c r="A381" s="69" t="s">
        <v>216</v>
      </c>
      <c r="B381">
        <v>142</v>
      </c>
      <c r="C381">
        <v>110</v>
      </c>
      <c r="D381">
        <v>124</v>
      </c>
      <c r="E381" s="41">
        <f t="shared" si="34"/>
        <v>135.36</v>
      </c>
      <c r="F381" s="70">
        <f t="shared" si="35"/>
        <v>240.64</v>
      </c>
    </row>
    <row r="382" spans="1:6" ht="14.25" customHeight="1">
      <c r="A382" s="69" t="s">
        <v>217</v>
      </c>
      <c r="B382">
        <v>159</v>
      </c>
      <c r="C382">
        <v>107</v>
      </c>
      <c r="D382">
        <v>144</v>
      </c>
      <c r="E382" s="41">
        <f t="shared" si="34"/>
        <v>147.6</v>
      </c>
      <c r="F382" s="70">
        <f t="shared" si="35"/>
        <v>262.4</v>
      </c>
    </row>
    <row r="383" spans="1:6" ht="12.75" customHeight="1">
      <c r="A383" s="69" t="s">
        <v>218</v>
      </c>
      <c r="B383">
        <v>141</v>
      </c>
      <c r="C383">
        <v>113</v>
      </c>
      <c r="D383">
        <v>222</v>
      </c>
      <c r="E383" s="41">
        <f t="shared" si="34"/>
        <v>171.36</v>
      </c>
      <c r="F383" s="70">
        <f t="shared" si="35"/>
        <v>304.64</v>
      </c>
    </row>
    <row r="384" spans="1:6" ht="12.75" customHeight="1">
      <c r="A384" s="78"/>
      <c r="B384" s="79">
        <f>SUM(B372:B383)</f>
        <v>2479</v>
      </c>
      <c r="C384" s="79">
        <f>SUM(C372:C383)</f>
        <v>1895</v>
      </c>
      <c r="D384" s="79">
        <f>SUM(D372:D383)</f>
        <v>2492</v>
      </c>
      <c r="E384" s="79">
        <f>SUM(E372:E383)</f>
        <v>2471.76</v>
      </c>
      <c r="F384" s="79">
        <f>SUM(F372:F383)</f>
        <v>4394.24</v>
      </c>
    </row>
    <row r="385" spans="1:6" ht="12.75" customHeight="1">
      <c r="A385" s="75"/>
      <c r="B385" s="77">
        <f>B384/D386</f>
        <v>0.361054471307894</v>
      </c>
      <c r="C385" s="77">
        <f>C384/D386</f>
        <v>0.2759976696766676</v>
      </c>
      <c r="D385" s="77">
        <f>D384/D386</f>
        <v>0.3629478590154384</v>
      </c>
      <c r="E385" s="77">
        <f>E384/F386</f>
        <v>0.36000000000000004</v>
      </c>
      <c r="F385" s="83">
        <f>F384/F386</f>
        <v>0.64</v>
      </c>
    </row>
    <row r="386" spans="1:6" ht="12.75" customHeight="1">
      <c r="A386" s="75"/>
      <c r="B386" s="1"/>
      <c r="C386" s="1"/>
      <c r="D386" s="40">
        <f>B384+C384+D384</f>
        <v>6866</v>
      </c>
      <c r="E386" s="1"/>
      <c r="F386" s="84">
        <f>E384+F384</f>
        <v>6866</v>
      </c>
    </row>
    <row r="388" ht="12.75" customHeight="1">
      <c r="F388"/>
    </row>
    <row r="390" spans="1:6" ht="21.75" customHeight="1">
      <c r="A390" s="121" t="s">
        <v>254</v>
      </c>
      <c r="B390" s="121"/>
      <c r="C390" s="121"/>
      <c r="D390" s="121"/>
      <c r="E390" s="121"/>
      <c r="F390" s="121"/>
    </row>
    <row r="391" spans="1:6" ht="14.25" customHeight="1">
      <c r="A391" s="124" t="s">
        <v>255</v>
      </c>
      <c r="B391" s="124"/>
      <c r="C391" s="124"/>
      <c r="D391" s="124"/>
      <c r="E391" s="124"/>
      <c r="F391" s="124"/>
    </row>
    <row r="392" spans="1:6" ht="12.75" customHeight="1">
      <c r="A392" s="82" t="s">
        <v>186</v>
      </c>
      <c r="B392" s="67" t="s">
        <v>4</v>
      </c>
      <c r="C392" s="67" t="s">
        <v>5</v>
      </c>
      <c r="D392" s="67" t="s">
        <v>6</v>
      </c>
      <c r="E392" s="37" t="s">
        <v>7</v>
      </c>
      <c r="F392" s="68" t="s">
        <v>206</v>
      </c>
    </row>
    <row r="393" spans="1:6" ht="14.25" customHeight="1">
      <c r="A393" s="69" t="s">
        <v>207</v>
      </c>
      <c r="B393">
        <v>52</v>
      </c>
      <c r="C393">
        <v>38</v>
      </c>
      <c r="D393">
        <v>73</v>
      </c>
      <c r="E393" s="41">
        <f aca="true" t="shared" si="36" ref="E393:E404">(B393+C393+D393)*36/100</f>
        <v>58.68</v>
      </c>
      <c r="F393" s="70">
        <f aca="true" t="shared" si="37" ref="F393:F404">(B393+C393+D393)*64/100</f>
        <v>104.32</v>
      </c>
    </row>
    <row r="394" spans="1:6" ht="14.25" customHeight="1">
      <c r="A394" s="69" t="s">
        <v>208</v>
      </c>
      <c r="B394">
        <v>57</v>
      </c>
      <c r="C394">
        <v>41</v>
      </c>
      <c r="D394">
        <v>72</v>
      </c>
      <c r="E394" s="41">
        <f t="shared" si="36"/>
        <v>61.2</v>
      </c>
      <c r="F394" s="70">
        <f t="shared" si="37"/>
        <v>108.8</v>
      </c>
    </row>
    <row r="395" spans="1:6" ht="14.25" customHeight="1">
      <c r="A395" s="69" t="s">
        <v>209</v>
      </c>
      <c r="B395">
        <v>49</v>
      </c>
      <c r="C395">
        <v>40</v>
      </c>
      <c r="D395">
        <v>73</v>
      </c>
      <c r="E395" s="41">
        <f t="shared" si="36"/>
        <v>58.32</v>
      </c>
      <c r="F395" s="70">
        <f t="shared" si="37"/>
        <v>103.68</v>
      </c>
    </row>
    <row r="396" spans="1:6" ht="14.25" customHeight="1">
      <c r="A396" s="69" t="s">
        <v>210</v>
      </c>
      <c r="B396">
        <v>16</v>
      </c>
      <c r="C396">
        <v>11</v>
      </c>
      <c r="D396">
        <v>28</v>
      </c>
      <c r="E396" s="41">
        <f t="shared" si="36"/>
        <v>19.8</v>
      </c>
      <c r="F396" s="70">
        <f t="shared" si="37"/>
        <v>35.2</v>
      </c>
    </row>
    <row r="397" spans="1:6" ht="14.25" customHeight="1">
      <c r="A397" s="69" t="s">
        <v>211</v>
      </c>
      <c r="B397">
        <v>17</v>
      </c>
      <c r="C397">
        <v>9</v>
      </c>
      <c r="D397">
        <v>20</v>
      </c>
      <c r="E397" s="41">
        <f t="shared" si="36"/>
        <v>16.56</v>
      </c>
      <c r="F397" s="70">
        <f t="shared" si="37"/>
        <v>29.44</v>
      </c>
    </row>
    <row r="398" spans="1:6" ht="14.25" customHeight="1">
      <c r="A398" s="69" t="s">
        <v>212</v>
      </c>
      <c r="B398">
        <v>14</v>
      </c>
      <c r="C398">
        <v>10</v>
      </c>
      <c r="D398">
        <v>17</v>
      </c>
      <c r="E398" s="41">
        <f t="shared" si="36"/>
        <v>14.76</v>
      </c>
      <c r="F398" s="70">
        <f t="shared" si="37"/>
        <v>26.24</v>
      </c>
    </row>
    <row r="399" spans="1:6" ht="14.25" customHeight="1">
      <c r="A399" s="69" t="s">
        <v>213</v>
      </c>
      <c r="B399">
        <v>41</v>
      </c>
      <c r="C399">
        <v>30</v>
      </c>
      <c r="D399">
        <v>52</v>
      </c>
      <c r="E399" s="41">
        <f t="shared" si="36"/>
        <v>44.28</v>
      </c>
      <c r="F399" s="70">
        <f t="shared" si="37"/>
        <v>78.72</v>
      </c>
    </row>
    <row r="400" spans="1:6" ht="14.25" customHeight="1">
      <c r="A400" s="69" t="s">
        <v>214</v>
      </c>
      <c r="B400">
        <v>36</v>
      </c>
      <c r="C400">
        <v>25</v>
      </c>
      <c r="D400">
        <v>49</v>
      </c>
      <c r="E400" s="41">
        <f t="shared" si="36"/>
        <v>39.6</v>
      </c>
      <c r="F400" s="70">
        <f t="shared" si="37"/>
        <v>70.4</v>
      </c>
    </row>
    <row r="401" spans="1:6" ht="14.25" customHeight="1">
      <c r="A401" s="69" t="s">
        <v>215</v>
      </c>
      <c r="B401">
        <v>12</v>
      </c>
      <c r="C401">
        <v>10</v>
      </c>
      <c r="D401">
        <v>18</v>
      </c>
      <c r="E401" s="41">
        <f t="shared" si="36"/>
        <v>14.4</v>
      </c>
      <c r="F401" s="70">
        <f t="shared" si="37"/>
        <v>25.6</v>
      </c>
    </row>
    <row r="402" spans="1:6" ht="14.25" customHeight="1">
      <c r="A402" s="69" t="s">
        <v>216</v>
      </c>
      <c r="B402">
        <v>12</v>
      </c>
      <c r="C402">
        <v>8</v>
      </c>
      <c r="D402">
        <v>17</v>
      </c>
      <c r="E402" s="41">
        <f t="shared" si="36"/>
        <v>13.32</v>
      </c>
      <c r="F402" s="70">
        <f t="shared" si="37"/>
        <v>23.68</v>
      </c>
    </row>
    <row r="403" spans="1:6" ht="14.25" customHeight="1">
      <c r="A403" s="69" t="s">
        <v>217</v>
      </c>
      <c r="B403">
        <v>12</v>
      </c>
      <c r="C403">
        <v>9</v>
      </c>
      <c r="D403">
        <v>16</v>
      </c>
      <c r="E403" s="41">
        <f t="shared" si="36"/>
        <v>13.32</v>
      </c>
      <c r="F403" s="70">
        <f t="shared" si="37"/>
        <v>23.68</v>
      </c>
    </row>
    <row r="404" spans="1:6" ht="12.75" customHeight="1">
      <c r="A404" s="69" t="s">
        <v>218</v>
      </c>
      <c r="B404">
        <v>11</v>
      </c>
      <c r="C404">
        <v>9</v>
      </c>
      <c r="D404">
        <v>16</v>
      </c>
      <c r="E404" s="41">
        <f t="shared" si="36"/>
        <v>12.96</v>
      </c>
      <c r="F404" s="70">
        <f t="shared" si="37"/>
        <v>23.04</v>
      </c>
    </row>
    <row r="405" spans="1:6" ht="12.75" customHeight="1">
      <c r="A405" s="78"/>
      <c r="B405" s="79">
        <f>SUM(B393:B404)</f>
        <v>329</v>
      </c>
      <c r="C405" s="79">
        <f>SUM(C393:C404)</f>
        <v>240</v>
      </c>
      <c r="D405" s="79">
        <f>SUM(D393:D404)</f>
        <v>451</v>
      </c>
      <c r="E405" s="79">
        <f>SUM(E393:E404)</f>
        <v>367.2</v>
      </c>
      <c r="F405" s="79">
        <f>SUM(F393:F404)</f>
        <v>652.7999999999998</v>
      </c>
    </row>
    <row r="406" spans="1:6" ht="12.75" customHeight="1">
      <c r="A406" s="75"/>
      <c r="B406" s="77">
        <f>B405/D407</f>
        <v>0.32254901960784316</v>
      </c>
      <c r="C406" s="77">
        <f>C405/D407</f>
        <v>0.23529411764705882</v>
      </c>
      <c r="D406" s="77">
        <f>D405/D407</f>
        <v>0.442156862745098</v>
      </c>
      <c r="E406" s="77">
        <f>E405/F407</f>
        <v>0.36000000000000004</v>
      </c>
      <c r="F406" s="83">
        <f>F405/F407</f>
        <v>0.64</v>
      </c>
    </row>
    <row r="407" spans="1:6" ht="12.75" customHeight="1">
      <c r="A407" s="75"/>
      <c r="B407" s="1"/>
      <c r="C407" s="1"/>
      <c r="D407" s="40">
        <f>B405+C405+D405</f>
        <v>1020</v>
      </c>
      <c r="E407" s="1"/>
      <c r="F407" s="84">
        <f>E405+F405</f>
        <v>1019.9999999999998</v>
      </c>
    </row>
    <row r="412" spans="1:6" ht="18" customHeight="1">
      <c r="A412" s="121" t="s">
        <v>256</v>
      </c>
      <c r="B412" s="121"/>
      <c r="C412" s="121"/>
      <c r="D412" s="121"/>
      <c r="E412" s="121"/>
      <c r="F412" s="121"/>
    </row>
    <row r="413" spans="1:6" ht="14.25" customHeight="1">
      <c r="A413" s="124" t="s">
        <v>257</v>
      </c>
      <c r="B413" s="124"/>
      <c r="C413" s="124"/>
      <c r="D413" s="124"/>
      <c r="E413" s="124"/>
      <c r="F413" s="124"/>
    </row>
    <row r="414" spans="1:6" ht="12.75" customHeight="1">
      <c r="A414" s="82" t="s">
        <v>258</v>
      </c>
      <c r="B414" s="67" t="s">
        <v>4</v>
      </c>
      <c r="C414" s="67" t="s">
        <v>5</v>
      </c>
      <c r="D414" s="67" t="s">
        <v>6</v>
      </c>
      <c r="E414" s="37" t="s">
        <v>7</v>
      </c>
      <c r="F414" s="68" t="s">
        <v>206</v>
      </c>
    </row>
    <row r="415" spans="1:6" ht="14.25" customHeight="1">
      <c r="A415" s="69" t="s">
        <v>207</v>
      </c>
      <c r="B415">
        <v>0</v>
      </c>
      <c r="C415">
        <v>0</v>
      </c>
      <c r="D415">
        <v>0</v>
      </c>
      <c r="E415" s="41">
        <f aca="true" t="shared" si="38" ref="E415:E426">(B415+C415+D415)*36/100</f>
        <v>0</v>
      </c>
      <c r="F415" s="70">
        <f aca="true" t="shared" si="39" ref="F415:F426">(B415+C415+D415)*64/100</f>
        <v>0</v>
      </c>
    </row>
    <row r="416" spans="1:6" ht="14.25" customHeight="1">
      <c r="A416" s="69" t="s">
        <v>208</v>
      </c>
      <c r="B416">
        <v>0</v>
      </c>
      <c r="C416">
        <v>0</v>
      </c>
      <c r="D416">
        <v>0</v>
      </c>
      <c r="E416" s="41">
        <f t="shared" si="38"/>
        <v>0</v>
      </c>
      <c r="F416" s="70">
        <f t="shared" si="39"/>
        <v>0</v>
      </c>
    </row>
    <row r="417" spans="1:6" ht="14.25" customHeight="1">
      <c r="A417" s="69" t="s">
        <v>209</v>
      </c>
      <c r="B417">
        <v>0</v>
      </c>
      <c r="C417">
        <v>0</v>
      </c>
      <c r="D417">
        <v>0</v>
      </c>
      <c r="E417" s="41">
        <f t="shared" si="38"/>
        <v>0</v>
      </c>
      <c r="F417" s="70">
        <f t="shared" si="39"/>
        <v>0</v>
      </c>
    </row>
    <row r="418" spans="1:6" ht="14.25" customHeight="1">
      <c r="A418" s="69" t="s">
        <v>210</v>
      </c>
      <c r="B418">
        <v>0</v>
      </c>
      <c r="C418">
        <v>0</v>
      </c>
      <c r="D418">
        <v>0</v>
      </c>
      <c r="E418" s="41">
        <f t="shared" si="38"/>
        <v>0</v>
      </c>
      <c r="F418" s="70">
        <f t="shared" si="39"/>
        <v>0</v>
      </c>
    </row>
    <row r="419" spans="1:6" ht="14.25" customHeight="1">
      <c r="A419" s="69" t="s">
        <v>211</v>
      </c>
      <c r="B419">
        <v>0</v>
      </c>
      <c r="C419">
        <v>0</v>
      </c>
      <c r="D419">
        <v>0</v>
      </c>
      <c r="E419" s="41">
        <f t="shared" si="38"/>
        <v>0</v>
      </c>
      <c r="F419" s="70">
        <f t="shared" si="39"/>
        <v>0</v>
      </c>
    </row>
    <row r="420" spans="1:6" ht="14.25" customHeight="1">
      <c r="A420" s="69" t="s">
        <v>212</v>
      </c>
      <c r="B420">
        <v>0</v>
      </c>
      <c r="C420">
        <v>0</v>
      </c>
      <c r="D420">
        <v>0</v>
      </c>
      <c r="E420" s="41">
        <f t="shared" si="38"/>
        <v>0</v>
      </c>
      <c r="F420" s="70">
        <f t="shared" si="39"/>
        <v>0</v>
      </c>
    </row>
    <row r="421" spans="1:6" ht="14.25" customHeight="1">
      <c r="A421" s="69" t="s">
        <v>213</v>
      </c>
      <c r="B421">
        <v>0</v>
      </c>
      <c r="C421">
        <v>0</v>
      </c>
      <c r="D421">
        <v>0</v>
      </c>
      <c r="E421" s="41">
        <f t="shared" si="38"/>
        <v>0</v>
      </c>
      <c r="F421" s="70">
        <f t="shared" si="39"/>
        <v>0</v>
      </c>
    </row>
    <row r="422" spans="1:6" ht="14.25" customHeight="1">
      <c r="A422" s="69" t="s">
        <v>214</v>
      </c>
      <c r="B422">
        <v>0</v>
      </c>
      <c r="C422">
        <v>0</v>
      </c>
      <c r="D422">
        <v>0</v>
      </c>
      <c r="E422" s="41">
        <f t="shared" si="38"/>
        <v>0</v>
      </c>
      <c r="F422" s="70">
        <f t="shared" si="39"/>
        <v>0</v>
      </c>
    </row>
    <row r="423" spans="1:6" ht="14.25" customHeight="1">
      <c r="A423" s="69" t="s">
        <v>215</v>
      </c>
      <c r="B423">
        <v>0</v>
      </c>
      <c r="C423">
        <v>0</v>
      </c>
      <c r="D423">
        <v>0</v>
      </c>
      <c r="E423" s="41">
        <f t="shared" si="38"/>
        <v>0</v>
      </c>
      <c r="F423" s="70">
        <f t="shared" si="39"/>
        <v>0</v>
      </c>
    </row>
    <row r="424" spans="1:6" ht="14.25" customHeight="1">
      <c r="A424" s="69" t="s">
        <v>216</v>
      </c>
      <c r="B424">
        <v>0</v>
      </c>
      <c r="C424">
        <v>0</v>
      </c>
      <c r="D424">
        <v>0</v>
      </c>
      <c r="E424" s="41">
        <f t="shared" si="38"/>
        <v>0</v>
      </c>
      <c r="F424" s="70">
        <f t="shared" si="39"/>
        <v>0</v>
      </c>
    </row>
    <row r="425" spans="1:6" ht="14.25" customHeight="1">
      <c r="A425" s="69" t="s">
        <v>217</v>
      </c>
      <c r="B425">
        <v>0</v>
      </c>
      <c r="C425">
        <v>0</v>
      </c>
      <c r="D425">
        <v>0</v>
      </c>
      <c r="E425" s="41">
        <f t="shared" si="38"/>
        <v>0</v>
      </c>
      <c r="F425" s="70">
        <f t="shared" si="39"/>
        <v>0</v>
      </c>
    </row>
    <row r="426" spans="1:6" ht="12.75" customHeight="1">
      <c r="A426" s="69" t="s">
        <v>218</v>
      </c>
      <c r="B426">
        <v>1</v>
      </c>
      <c r="C426">
        <v>0</v>
      </c>
      <c r="D426">
        <v>1</v>
      </c>
      <c r="E426" s="41">
        <f t="shared" si="38"/>
        <v>0.72</v>
      </c>
      <c r="F426" s="70">
        <f t="shared" si="39"/>
        <v>1.28</v>
      </c>
    </row>
    <row r="427" spans="1:6" ht="12.75" customHeight="1">
      <c r="A427" s="78"/>
      <c r="B427" s="79">
        <f>SUM(B415:B426)</f>
        <v>1</v>
      </c>
      <c r="C427" s="79">
        <f>SUM(C415:C426)</f>
        <v>0</v>
      </c>
      <c r="D427" s="79">
        <f>SUM(D415:D426)</f>
        <v>1</v>
      </c>
      <c r="E427" s="79">
        <f>SUM(E415:E426)</f>
        <v>0.72</v>
      </c>
      <c r="F427" s="79">
        <f>SUM(F415:F426)</f>
        <v>1.28</v>
      </c>
    </row>
    <row r="428" spans="1:6" ht="12.75" customHeight="1">
      <c r="A428" s="75"/>
      <c r="B428" s="77">
        <f>B427/D429</f>
        <v>0.5</v>
      </c>
      <c r="C428" s="77">
        <f>C427/D429</f>
        <v>0</v>
      </c>
      <c r="D428" s="77">
        <f>D427/D429</f>
        <v>0.5</v>
      </c>
      <c r="E428" s="77">
        <f>E427/F429</f>
        <v>0.36</v>
      </c>
      <c r="F428" s="83">
        <f>F427/F429</f>
        <v>0.64</v>
      </c>
    </row>
    <row r="429" spans="1:6" ht="12.75" customHeight="1">
      <c r="A429" s="75"/>
      <c r="B429" s="1"/>
      <c r="C429" s="1"/>
      <c r="D429" s="40">
        <f>B427+C427+D427</f>
        <v>2</v>
      </c>
      <c r="E429" s="1"/>
      <c r="F429" s="84">
        <f>E427+F427</f>
        <v>2</v>
      </c>
    </row>
    <row r="431" spans="1:6" ht="14.25" customHeight="1">
      <c r="A431" s="121" t="s">
        <v>259</v>
      </c>
      <c r="B431" s="121"/>
      <c r="C431" s="121"/>
      <c r="D431" s="121"/>
      <c r="E431" s="121"/>
      <c r="F431" s="121"/>
    </row>
    <row r="432" spans="1:6" ht="14.25" customHeight="1">
      <c r="A432" s="124" t="s">
        <v>260</v>
      </c>
      <c r="B432" s="124"/>
      <c r="C432" s="124"/>
      <c r="D432" s="124"/>
      <c r="E432" s="124"/>
      <c r="F432" s="124"/>
    </row>
    <row r="433" spans="1:6" ht="12.75" customHeight="1">
      <c r="A433" s="82" t="s">
        <v>186</v>
      </c>
      <c r="B433" s="67" t="s">
        <v>4</v>
      </c>
      <c r="C433" s="67" t="s">
        <v>5</v>
      </c>
      <c r="D433" s="67" t="s">
        <v>6</v>
      </c>
      <c r="E433" s="37" t="s">
        <v>7</v>
      </c>
      <c r="F433" s="68" t="s">
        <v>206</v>
      </c>
    </row>
    <row r="434" spans="1:6" ht="14.25" customHeight="1">
      <c r="A434" s="69" t="s">
        <v>207</v>
      </c>
      <c r="B434">
        <v>13</v>
      </c>
      <c r="C434">
        <v>10</v>
      </c>
      <c r="D434">
        <v>18</v>
      </c>
      <c r="E434" s="41">
        <f aca="true" t="shared" si="40" ref="E434:E445">(B434+C434+D434)*36/100</f>
        <v>14.76</v>
      </c>
      <c r="F434" s="70">
        <f aca="true" t="shared" si="41" ref="F434:F445">(B434+C434+D434)*64/100</f>
        <v>26.24</v>
      </c>
    </row>
    <row r="435" spans="1:6" ht="14.25" customHeight="1">
      <c r="A435" s="69" t="s">
        <v>208</v>
      </c>
      <c r="B435">
        <v>15</v>
      </c>
      <c r="C435">
        <v>10</v>
      </c>
      <c r="D435">
        <v>19</v>
      </c>
      <c r="E435" s="41">
        <f t="shared" si="40"/>
        <v>15.84</v>
      </c>
      <c r="F435" s="70">
        <f t="shared" si="41"/>
        <v>28.16</v>
      </c>
    </row>
    <row r="436" spans="1:6" ht="14.25" customHeight="1">
      <c r="A436" s="69" t="s">
        <v>209</v>
      </c>
      <c r="B436">
        <v>13</v>
      </c>
      <c r="C436">
        <v>11</v>
      </c>
      <c r="D436">
        <v>20</v>
      </c>
      <c r="E436" s="41">
        <f t="shared" si="40"/>
        <v>15.84</v>
      </c>
      <c r="F436" s="70">
        <f t="shared" si="41"/>
        <v>28.16</v>
      </c>
    </row>
    <row r="437" spans="1:6" ht="14.25" customHeight="1">
      <c r="A437" s="69" t="s">
        <v>210</v>
      </c>
      <c r="B437">
        <v>12</v>
      </c>
      <c r="C437">
        <v>10</v>
      </c>
      <c r="D437">
        <v>19</v>
      </c>
      <c r="E437" s="41">
        <f t="shared" si="40"/>
        <v>14.76</v>
      </c>
      <c r="F437" s="70">
        <f t="shared" si="41"/>
        <v>26.24</v>
      </c>
    </row>
    <row r="438" spans="1:6" ht="14.25" customHeight="1">
      <c r="A438" s="69" t="s">
        <v>211</v>
      </c>
      <c r="B438">
        <v>13</v>
      </c>
      <c r="C438">
        <v>9</v>
      </c>
      <c r="D438">
        <v>19</v>
      </c>
      <c r="E438" s="41">
        <f t="shared" si="40"/>
        <v>14.76</v>
      </c>
      <c r="F438" s="70">
        <f t="shared" si="41"/>
        <v>26.24</v>
      </c>
    </row>
    <row r="439" spans="1:6" ht="14.25" customHeight="1">
      <c r="A439" s="69" t="s">
        <v>212</v>
      </c>
      <c r="B439">
        <v>12</v>
      </c>
      <c r="C439">
        <v>9</v>
      </c>
      <c r="D439">
        <v>16</v>
      </c>
      <c r="E439" s="41">
        <f t="shared" si="40"/>
        <v>13.32</v>
      </c>
      <c r="F439" s="70">
        <f t="shared" si="41"/>
        <v>23.68</v>
      </c>
    </row>
    <row r="440" spans="1:6" ht="14.25" customHeight="1">
      <c r="A440" s="69" t="s">
        <v>213</v>
      </c>
      <c r="B440">
        <v>11</v>
      </c>
      <c r="C440">
        <v>9</v>
      </c>
      <c r="D440">
        <v>16</v>
      </c>
      <c r="E440" s="41">
        <f t="shared" si="40"/>
        <v>12.96</v>
      </c>
      <c r="F440" s="70">
        <f t="shared" si="41"/>
        <v>23.04</v>
      </c>
    </row>
    <row r="441" spans="1:6" ht="14.25" customHeight="1">
      <c r="A441" s="69" t="s">
        <v>214</v>
      </c>
      <c r="B441">
        <v>11</v>
      </c>
      <c r="C441">
        <v>8</v>
      </c>
      <c r="D441">
        <v>17</v>
      </c>
      <c r="E441" s="41">
        <f t="shared" si="40"/>
        <v>12.96</v>
      </c>
      <c r="F441" s="70">
        <f t="shared" si="41"/>
        <v>23.04</v>
      </c>
    </row>
    <row r="442" spans="1:6" ht="14.25" customHeight="1">
      <c r="A442" s="69" t="s">
        <v>215</v>
      </c>
      <c r="B442">
        <v>12</v>
      </c>
      <c r="C442">
        <v>10</v>
      </c>
      <c r="D442">
        <v>17</v>
      </c>
      <c r="E442" s="41">
        <f t="shared" si="40"/>
        <v>14.04</v>
      </c>
      <c r="F442" s="70">
        <f t="shared" si="41"/>
        <v>24.96</v>
      </c>
    </row>
    <row r="443" spans="1:6" ht="14.25" customHeight="1">
      <c r="A443" s="69" t="s">
        <v>216</v>
      </c>
      <c r="B443">
        <v>11</v>
      </c>
      <c r="C443">
        <v>8</v>
      </c>
      <c r="D443">
        <v>16</v>
      </c>
      <c r="E443" s="41">
        <f t="shared" si="40"/>
        <v>12.6</v>
      </c>
      <c r="F443" s="70">
        <f t="shared" si="41"/>
        <v>22.4</v>
      </c>
    </row>
    <row r="444" spans="1:6" ht="14.25" customHeight="1">
      <c r="A444" s="69" t="s">
        <v>217</v>
      </c>
      <c r="B444">
        <v>12</v>
      </c>
      <c r="C444">
        <v>9</v>
      </c>
      <c r="D444">
        <v>16</v>
      </c>
      <c r="E444" s="41">
        <f t="shared" si="40"/>
        <v>13.32</v>
      </c>
      <c r="F444" s="70">
        <f t="shared" si="41"/>
        <v>23.68</v>
      </c>
    </row>
    <row r="445" spans="1:6" ht="12.75" customHeight="1">
      <c r="A445" s="69" t="s">
        <v>218</v>
      </c>
      <c r="B445">
        <v>11</v>
      </c>
      <c r="C445">
        <v>8</v>
      </c>
      <c r="D445">
        <v>16</v>
      </c>
      <c r="E445" s="41">
        <f t="shared" si="40"/>
        <v>12.6</v>
      </c>
      <c r="F445" s="70">
        <f t="shared" si="41"/>
        <v>22.4</v>
      </c>
    </row>
    <row r="446" spans="1:6" ht="12.75" customHeight="1">
      <c r="A446" s="78"/>
      <c r="B446" s="79">
        <f>SUM(B434:B445)</f>
        <v>146</v>
      </c>
      <c r="C446" s="79">
        <f>SUM(C434:C445)</f>
        <v>111</v>
      </c>
      <c r="D446" s="79">
        <f>SUM(D434:D445)</f>
        <v>209</v>
      </c>
      <c r="E446" s="79">
        <f>SUM(E434:E445)</f>
        <v>167.76</v>
      </c>
      <c r="F446" s="79">
        <f>SUM(F434:F445)</f>
        <v>298.23999999999995</v>
      </c>
    </row>
    <row r="447" spans="1:6" ht="12.75" customHeight="1">
      <c r="A447" s="75"/>
      <c r="B447" s="77">
        <f>B446/D448</f>
        <v>0.3133047210300429</v>
      </c>
      <c r="C447" s="77">
        <f>C446/D448</f>
        <v>0.23819742489270387</v>
      </c>
      <c r="D447" s="77">
        <f>D446/D448</f>
        <v>0.44849785407725323</v>
      </c>
      <c r="E447" s="77">
        <f>E446/F448</f>
        <v>0.36000000000000004</v>
      </c>
      <c r="F447" s="83">
        <f>F446/F448</f>
        <v>0.64</v>
      </c>
    </row>
    <row r="448" spans="1:6" ht="12.75" customHeight="1">
      <c r="A448" s="75"/>
      <c r="B448" s="1"/>
      <c r="C448" s="1"/>
      <c r="D448" s="40">
        <f>B446+C446+D446</f>
        <v>466</v>
      </c>
      <c r="E448" s="1"/>
      <c r="F448" s="84">
        <f>E446+F446</f>
        <v>465.99999999999994</v>
      </c>
    </row>
    <row r="454" spans="1:6" ht="18" customHeight="1">
      <c r="A454" s="121" t="s">
        <v>261</v>
      </c>
      <c r="B454" s="121"/>
      <c r="C454" s="121"/>
      <c r="D454" s="121"/>
      <c r="E454" s="121"/>
      <c r="F454" s="121"/>
    </row>
    <row r="455" spans="1:6" ht="14.25" customHeight="1">
      <c r="A455" s="124" t="s">
        <v>262</v>
      </c>
      <c r="B455" s="124"/>
      <c r="C455" s="124"/>
      <c r="D455" s="124"/>
      <c r="E455" s="124"/>
      <c r="F455" s="124"/>
    </row>
    <row r="456" spans="1:6" ht="12.75" customHeight="1">
      <c r="A456" s="82" t="s">
        <v>186</v>
      </c>
      <c r="B456" s="67" t="s">
        <v>4</v>
      </c>
      <c r="C456" s="67" t="s">
        <v>5</v>
      </c>
      <c r="D456" s="67" t="s">
        <v>6</v>
      </c>
      <c r="E456" s="37" t="s">
        <v>7</v>
      </c>
      <c r="F456" s="68" t="s">
        <v>206</v>
      </c>
    </row>
    <row r="457" spans="1:6" ht="14.25" customHeight="1">
      <c r="A457" s="69" t="s">
        <v>207</v>
      </c>
      <c r="B457">
        <v>7</v>
      </c>
      <c r="C457">
        <v>5</v>
      </c>
      <c r="D457">
        <v>9</v>
      </c>
      <c r="E457" s="41">
        <f aca="true" t="shared" si="42" ref="E457:E468">(B457+C457+D457)*36/100</f>
        <v>7.56</v>
      </c>
      <c r="F457" s="70">
        <f aca="true" t="shared" si="43" ref="F457:F468">(B457+C457+D457)*64/100</f>
        <v>13.44</v>
      </c>
    </row>
    <row r="458" spans="1:6" ht="14.25" customHeight="1">
      <c r="A458" s="69" t="s">
        <v>208</v>
      </c>
      <c r="B458">
        <v>3</v>
      </c>
      <c r="C458">
        <v>2</v>
      </c>
      <c r="D458">
        <v>5</v>
      </c>
      <c r="E458" s="41">
        <f t="shared" si="42"/>
        <v>3.6</v>
      </c>
      <c r="F458" s="70">
        <f t="shared" si="43"/>
        <v>6.4</v>
      </c>
    </row>
    <row r="459" spans="1:6" ht="14.25" customHeight="1">
      <c r="A459" s="69" t="s">
        <v>209</v>
      </c>
      <c r="B459">
        <v>2</v>
      </c>
      <c r="C459">
        <v>2</v>
      </c>
      <c r="D459">
        <v>4</v>
      </c>
      <c r="E459" s="41">
        <f t="shared" si="42"/>
        <v>2.88</v>
      </c>
      <c r="F459" s="70">
        <f t="shared" si="43"/>
        <v>5.12</v>
      </c>
    </row>
    <row r="460" spans="1:6" ht="14.25" customHeight="1">
      <c r="A460" s="69" t="s">
        <v>210</v>
      </c>
      <c r="B460">
        <v>2</v>
      </c>
      <c r="C460">
        <v>1</v>
      </c>
      <c r="D460">
        <v>2</v>
      </c>
      <c r="E460" s="41">
        <f t="shared" si="42"/>
        <v>1.8</v>
      </c>
      <c r="F460" s="70">
        <f t="shared" si="43"/>
        <v>3.2</v>
      </c>
    </row>
    <row r="461" spans="1:6" ht="14.25" customHeight="1">
      <c r="A461" s="69" t="s">
        <v>211</v>
      </c>
      <c r="B461" s="88">
        <v>0</v>
      </c>
      <c r="C461" s="88">
        <v>0</v>
      </c>
      <c r="D461" s="88">
        <v>0</v>
      </c>
      <c r="E461" s="41">
        <f t="shared" si="42"/>
        <v>0</v>
      </c>
      <c r="F461" s="70">
        <f t="shared" si="43"/>
        <v>0</v>
      </c>
    </row>
    <row r="462" spans="1:6" ht="14.25" customHeight="1">
      <c r="A462" s="69" t="s">
        <v>212</v>
      </c>
      <c r="B462">
        <v>0</v>
      </c>
      <c r="C462">
        <v>0</v>
      </c>
      <c r="D462">
        <v>0</v>
      </c>
      <c r="E462" s="41">
        <f t="shared" si="42"/>
        <v>0</v>
      </c>
      <c r="F462" s="70">
        <f t="shared" si="43"/>
        <v>0</v>
      </c>
    </row>
    <row r="463" spans="1:6" ht="14.25" customHeight="1">
      <c r="A463" s="69" t="s">
        <v>213</v>
      </c>
      <c r="B463">
        <v>0</v>
      </c>
      <c r="C463">
        <v>0</v>
      </c>
      <c r="D463">
        <v>0</v>
      </c>
      <c r="E463" s="41">
        <f t="shared" si="42"/>
        <v>0</v>
      </c>
      <c r="F463" s="70">
        <f t="shared" si="43"/>
        <v>0</v>
      </c>
    </row>
    <row r="464" spans="1:6" ht="14.25" customHeight="1">
      <c r="A464" s="69" t="s">
        <v>214</v>
      </c>
      <c r="B464">
        <v>3</v>
      </c>
      <c r="C464">
        <v>2</v>
      </c>
      <c r="D464">
        <v>5</v>
      </c>
      <c r="E464" s="41">
        <f t="shared" si="42"/>
        <v>3.6</v>
      </c>
      <c r="F464" s="70">
        <f t="shared" si="43"/>
        <v>6.4</v>
      </c>
    </row>
    <row r="465" spans="1:6" ht="14.25" customHeight="1">
      <c r="A465" s="69" t="s">
        <v>215</v>
      </c>
      <c r="B465">
        <v>4</v>
      </c>
      <c r="C465">
        <v>3</v>
      </c>
      <c r="D465">
        <v>6</v>
      </c>
      <c r="E465" s="41">
        <f t="shared" si="42"/>
        <v>4.68</v>
      </c>
      <c r="F465" s="70">
        <f t="shared" si="43"/>
        <v>8.32</v>
      </c>
    </row>
    <row r="466" spans="1:6" ht="14.25" customHeight="1">
      <c r="A466" s="69" t="s">
        <v>216</v>
      </c>
      <c r="B466">
        <v>4</v>
      </c>
      <c r="C466">
        <v>3</v>
      </c>
      <c r="D466">
        <v>6</v>
      </c>
      <c r="E466" s="41">
        <f t="shared" si="42"/>
        <v>4.68</v>
      </c>
      <c r="F466" s="70">
        <f t="shared" si="43"/>
        <v>8.32</v>
      </c>
    </row>
    <row r="467" spans="1:6" ht="14.25" customHeight="1">
      <c r="A467" s="69" t="s">
        <v>217</v>
      </c>
      <c r="B467">
        <v>4</v>
      </c>
      <c r="C467">
        <v>3</v>
      </c>
      <c r="D467">
        <v>6</v>
      </c>
      <c r="E467" s="41">
        <f t="shared" si="42"/>
        <v>4.68</v>
      </c>
      <c r="F467" s="70">
        <f t="shared" si="43"/>
        <v>8.32</v>
      </c>
    </row>
    <row r="468" spans="1:6" ht="12.75" customHeight="1">
      <c r="A468" s="69" t="s">
        <v>218</v>
      </c>
      <c r="B468">
        <v>4</v>
      </c>
      <c r="C468">
        <v>3</v>
      </c>
      <c r="D468">
        <v>5</v>
      </c>
      <c r="E468" s="41">
        <f t="shared" si="42"/>
        <v>4.32</v>
      </c>
      <c r="F468" s="70">
        <f t="shared" si="43"/>
        <v>7.68</v>
      </c>
    </row>
    <row r="469" spans="1:6" ht="12.75" customHeight="1">
      <c r="A469" s="78"/>
      <c r="B469" s="79">
        <f>SUM(B457:B468)</f>
        <v>33</v>
      </c>
      <c r="C469" s="79">
        <f>SUM(C457:C468)</f>
        <v>24</v>
      </c>
      <c r="D469" s="79">
        <f>SUM(D457:D468)</f>
        <v>48</v>
      </c>
      <c r="E469" s="79">
        <f>SUM(E457:E468)</f>
        <v>37.800000000000004</v>
      </c>
      <c r="F469" s="79">
        <f>SUM(F457:F468)</f>
        <v>67.2</v>
      </c>
    </row>
    <row r="470" spans="1:6" ht="12.75" customHeight="1">
      <c r="A470" s="75"/>
      <c r="B470" s="77">
        <f>B469/D471</f>
        <v>0.3142857142857143</v>
      </c>
      <c r="C470" s="77">
        <f>C469/D471</f>
        <v>0.22857142857142856</v>
      </c>
      <c r="D470" s="77">
        <f>D469/D471</f>
        <v>0.45714285714285713</v>
      </c>
      <c r="E470" s="77">
        <f>E469/F471</f>
        <v>0.36000000000000004</v>
      </c>
      <c r="F470" s="83">
        <f>F469/F471</f>
        <v>0.64</v>
      </c>
    </row>
    <row r="471" spans="1:6" ht="12.75" customHeight="1">
      <c r="A471" s="75"/>
      <c r="B471" s="1"/>
      <c r="C471" s="1"/>
      <c r="D471" s="40">
        <f>B469+C469+D469</f>
        <v>105</v>
      </c>
      <c r="E471" s="1"/>
      <c r="F471" s="84">
        <f>E469+F469</f>
        <v>105</v>
      </c>
    </row>
    <row r="472" ht="14.25" customHeight="1">
      <c r="F472"/>
    </row>
    <row r="473" ht="12.75" customHeight="1">
      <c r="F473"/>
    </row>
    <row r="477" spans="1:6" ht="14.25" customHeight="1">
      <c r="A477" s="121" t="s">
        <v>263</v>
      </c>
      <c r="B477" s="121"/>
      <c r="C477" s="121"/>
      <c r="D477" s="121"/>
      <c r="E477" s="121"/>
      <c r="F477" s="121"/>
    </row>
    <row r="478" spans="1:6" ht="14.25" customHeight="1">
      <c r="A478" s="124" t="s">
        <v>264</v>
      </c>
      <c r="B478" s="124"/>
      <c r="C478" s="124"/>
      <c r="D478" s="124"/>
      <c r="E478" s="124"/>
      <c r="F478" s="124"/>
    </row>
    <row r="479" spans="1:6" ht="14.25" customHeight="1">
      <c r="A479" s="82" t="s">
        <v>186</v>
      </c>
      <c r="B479" s="67" t="s">
        <v>4</v>
      </c>
      <c r="C479" s="67" t="s">
        <v>5</v>
      </c>
      <c r="D479" s="67" t="s">
        <v>6</v>
      </c>
      <c r="E479" s="37" t="s">
        <v>7</v>
      </c>
      <c r="F479" s="68" t="s">
        <v>206</v>
      </c>
    </row>
    <row r="480" spans="1:6" ht="14.25" customHeight="1">
      <c r="A480" s="69" t="s">
        <v>207</v>
      </c>
      <c r="B480">
        <v>2</v>
      </c>
      <c r="C480">
        <v>2</v>
      </c>
      <c r="D480">
        <v>3</v>
      </c>
      <c r="E480" s="41">
        <f aca="true" t="shared" si="44" ref="E480:E491">(B480+C480+D480)*36/100</f>
        <v>2.52</v>
      </c>
      <c r="F480" s="70">
        <f aca="true" t="shared" si="45" ref="F480:F491">(B480+C480+D480)*64/100</f>
        <v>4.48</v>
      </c>
    </row>
    <row r="481" spans="1:6" ht="14.25" customHeight="1">
      <c r="A481" s="69" t="s">
        <v>208</v>
      </c>
      <c r="B481">
        <v>3</v>
      </c>
      <c r="C481">
        <v>1</v>
      </c>
      <c r="D481">
        <v>3</v>
      </c>
      <c r="E481" s="41">
        <f t="shared" si="44"/>
        <v>2.52</v>
      </c>
      <c r="F481" s="70">
        <f t="shared" si="45"/>
        <v>4.48</v>
      </c>
    </row>
    <row r="482" spans="1:6" ht="14.25" customHeight="1">
      <c r="A482" s="69" t="s">
        <v>209</v>
      </c>
      <c r="B482">
        <v>2</v>
      </c>
      <c r="C482">
        <v>2</v>
      </c>
      <c r="D482">
        <v>3</v>
      </c>
      <c r="E482" s="41">
        <f t="shared" si="44"/>
        <v>2.52</v>
      </c>
      <c r="F482" s="70">
        <f t="shared" si="45"/>
        <v>4.48</v>
      </c>
    </row>
    <row r="483" spans="1:6" ht="14.25" customHeight="1">
      <c r="A483" s="69" t="s">
        <v>210</v>
      </c>
      <c r="B483">
        <v>2</v>
      </c>
      <c r="C483">
        <v>2</v>
      </c>
      <c r="D483">
        <v>3</v>
      </c>
      <c r="E483" s="41">
        <f t="shared" si="44"/>
        <v>2.52</v>
      </c>
      <c r="F483" s="70">
        <f t="shared" si="45"/>
        <v>4.48</v>
      </c>
    </row>
    <row r="484" spans="1:6" ht="14.25" customHeight="1">
      <c r="A484" s="69" t="s">
        <v>211</v>
      </c>
      <c r="B484">
        <v>2</v>
      </c>
      <c r="C484">
        <v>1</v>
      </c>
      <c r="D484">
        <v>3</v>
      </c>
      <c r="E484" s="41">
        <f t="shared" si="44"/>
        <v>2.16</v>
      </c>
      <c r="F484" s="70">
        <f t="shared" si="45"/>
        <v>3.84</v>
      </c>
    </row>
    <row r="485" spans="1:6" ht="14.25" customHeight="1">
      <c r="A485" s="69" t="s">
        <v>212</v>
      </c>
      <c r="B485">
        <v>2</v>
      </c>
      <c r="C485">
        <v>2</v>
      </c>
      <c r="D485">
        <v>3</v>
      </c>
      <c r="E485" s="41">
        <f t="shared" si="44"/>
        <v>2.52</v>
      </c>
      <c r="F485" s="70">
        <f t="shared" si="45"/>
        <v>4.48</v>
      </c>
    </row>
    <row r="486" spans="1:6" ht="14.25" customHeight="1">
      <c r="A486" s="69" t="s">
        <v>213</v>
      </c>
      <c r="B486">
        <v>2</v>
      </c>
      <c r="C486">
        <v>1</v>
      </c>
      <c r="D486">
        <v>3</v>
      </c>
      <c r="E486" s="41">
        <f t="shared" si="44"/>
        <v>2.16</v>
      </c>
      <c r="F486" s="70">
        <f t="shared" si="45"/>
        <v>3.84</v>
      </c>
    </row>
    <row r="487" spans="1:6" ht="14.25" customHeight="1">
      <c r="A487" s="69" t="s">
        <v>214</v>
      </c>
      <c r="B487">
        <v>2</v>
      </c>
      <c r="C487">
        <v>2</v>
      </c>
      <c r="D487">
        <v>3</v>
      </c>
      <c r="E487" s="41">
        <f t="shared" si="44"/>
        <v>2.52</v>
      </c>
      <c r="F487" s="70">
        <f t="shared" si="45"/>
        <v>4.48</v>
      </c>
    </row>
    <row r="488" spans="1:6" ht="14.25" customHeight="1">
      <c r="A488" s="69" t="s">
        <v>215</v>
      </c>
      <c r="B488">
        <v>2</v>
      </c>
      <c r="C488">
        <v>2</v>
      </c>
      <c r="D488">
        <v>3</v>
      </c>
      <c r="E488" s="41">
        <f t="shared" si="44"/>
        <v>2.52</v>
      </c>
      <c r="F488" s="70">
        <f t="shared" si="45"/>
        <v>4.48</v>
      </c>
    </row>
    <row r="489" spans="1:6" ht="14.25" customHeight="1">
      <c r="A489" s="69" t="s">
        <v>216</v>
      </c>
      <c r="B489">
        <v>2</v>
      </c>
      <c r="C489">
        <v>1</v>
      </c>
      <c r="D489">
        <v>3</v>
      </c>
      <c r="E489" s="41">
        <f t="shared" si="44"/>
        <v>2.16</v>
      </c>
      <c r="F489" s="70">
        <f t="shared" si="45"/>
        <v>3.84</v>
      </c>
    </row>
    <row r="490" spans="1:6" ht="14.25" customHeight="1">
      <c r="A490" s="69" t="s">
        <v>217</v>
      </c>
      <c r="B490">
        <v>2</v>
      </c>
      <c r="C490">
        <v>2</v>
      </c>
      <c r="D490">
        <v>3</v>
      </c>
      <c r="E490" s="41">
        <f t="shared" si="44"/>
        <v>2.52</v>
      </c>
      <c r="F490" s="70">
        <f t="shared" si="45"/>
        <v>4.48</v>
      </c>
    </row>
    <row r="491" spans="1:6" ht="14.25" customHeight="1">
      <c r="A491" s="69" t="s">
        <v>218</v>
      </c>
      <c r="B491">
        <v>2</v>
      </c>
      <c r="C491">
        <v>1</v>
      </c>
      <c r="D491">
        <v>3</v>
      </c>
      <c r="E491" s="41">
        <f t="shared" si="44"/>
        <v>2.16</v>
      </c>
      <c r="F491" s="70">
        <f t="shared" si="45"/>
        <v>3.84</v>
      </c>
    </row>
    <row r="492" spans="1:6" ht="14.25" customHeight="1">
      <c r="A492" s="78"/>
      <c r="B492" s="79">
        <f>SUM(B480:B491)</f>
        <v>25</v>
      </c>
      <c r="C492" s="79">
        <f>SUM(C480:C491)</f>
        <v>19</v>
      </c>
      <c r="D492" s="79">
        <f>SUM(D480:D491)</f>
        <v>36</v>
      </c>
      <c r="E492" s="79">
        <f>SUM(E480:E491)</f>
        <v>28.8</v>
      </c>
      <c r="F492" s="79">
        <f>SUM(F480:F491)</f>
        <v>51.20000000000002</v>
      </c>
    </row>
    <row r="493" spans="1:6" ht="14.25" customHeight="1">
      <c r="A493" s="75"/>
      <c r="B493" s="77">
        <f>B492/D494</f>
        <v>0.3125</v>
      </c>
      <c r="C493" s="77">
        <f>C492/D494</f>
        <v>0.2375</v>
      </c>
      <c r="D493" s="77">
        <f>D492/D494</f>
        <v>0.45</v>
      </c>
      <c r="E493" s="77">
        <f>E492/F494</f>
        <v>0.35999999999999993</v>
      </c>
      <c r="F493" s="83">
        <f>F492/F494</f>
        <v>0.6400000000000001</v>
      </c>
    </row>
    <row r="494" spans="1:6" ht="14.25" customHeight="1">
      <c r="A494" s="75"/>
      <c r="B494" s="1"/>
      <c r="C494" s="1"/>
      <c r="D494" s="40">
        <f>B492+C492+D492</f>
        <v>80</v>
      </c>
      <c r="E494" s="1"/>
      <c r="F494" s="84">
        <f>E492+F492</f>
        <v>80.00000000000001</v>
      </c>
    </row>
    <row r="495" ht="14.25" customHeight="1">
      <c r="F495"/>
    </row>
    <row r="496" ht="14.25" customHeight="1">
      <c r="F496"/>
    </row>
    <row r="497" ht="14.25" customHeight="1">
      <c r="F497"/>
    </row>
    <row r="498" ht="14.25" customHeight="1"/>
    <row r="499" spans="1:6" ht="21" customHeight="1">
      <c r="A499" s="123" t="s">
        <v>265</v>
      </c>
      <c r="B499" s="123"/>
      <c r="C499" s="123"/>
      <c r="D499" s="123"/>
      <c r="E499" s="123"/>
      <c r="F499" s="123"/>
    </row>
    <row r="500" spans="1:6" ht="14.25" customHeight="1">
      <c r="A500" s="124" t="s">
        <v>266</v>
      </c>
      <c r="B500" s="124"/>
      <c r="C500" s="124"/>
      <c r="D500" s="124"/>
      <c r="E500" s="124"/>
      <c r="F500" s="124"/>
    </row>
    <row r="501" spans="1:6" ht="14.25" customHeight="1">
      <c r="A501" s="82" t="s">
        <v>186</v>
      </c>
      <c r="B501" s="67" t="s">
        <v>4</v>
      </c>
      <c r="C501" s="67" t="s">
        <v>5</v>
      </c>
      <c r="D501" s="67" t="s">
        <v>6</v>
      </c>
      <c r="E501" s="37" t="s">
        <v>7</v>
      </c>
      <c r="F501" s="68" t="s">
        <v>206</v>
      </c>
    </row>
    <row r="502" spans="1:6" ht="14.25" customHeight="1">
      <c r="A502" s="69" t="s">
        <v>207</v>
      </c>
      <c r="B502">
        <v>7</v>
      </c>
      <c r="C502">
        <v>6</v>
      </c>
      <c r="D502">
        <v>11</v>
      </c>
      <c r="E502" s="41">
        <f aca="true" t="shared" si="46" ref="E502:E513">(B502+C502+D502)*36/100</f>
        <v>8.64</v>
      </c>
      <c r="F502" s="70">
        <f aca="true" t="shared" si="47" ref="F502:F513">(B502+C502+D502)*64/100</f>
        <v>15.36</v>
      </c>
    </row>
    <row r="503" spans="1:6" ht="14.25" customHeight="1">
      <c r="A503" s="69" t="s">
        <v>208</v>
      </c>
      <c r="B503">
        <v>9</v>
      </c>
      <c r="C503">
        <v>6</v>
      </c>
      <c r="D503">
        <v>12</v>
      </c>
      <c r="E503" s="41">
        <f t="shared" si="46"/>
        <v>9.72</v>
      </c>
      <c r="F503" s="70">
        <f t="shared" si="47"/>
        <v>17.28</v>
      </c>
    </row>
    <row r="504" spans="1:6" ht="14.25" customHeight="1">
      <c r="A504" s="69" t="s">
        <v>209</v>
      </c>
      <c r="B504">
        <v>8</v>
      </c>
      <c r="C504">
        <v>6</v>
      </c>
      <c r="D504">
        <v>11</v>
      </c>
      <c r="E504" s="41">
        <f t="shared" si="46"/>
        <v>9</v>
      </c>
      <c r="F504" s="70">
        <f t="shared" si="47"/>
        <v>16</v>
      </c>
    </row>
    <row r="505" spans="1:6" ht="14.25" customHeight="1">
      <c r="A505" s="69" t="s">
        <v>210</v>
      </c>
      <c r="B505">
        <v>8</v>
      </c>
      <c r="C505">
        <v>6</v>
      </c>
      <c r="D505">
        <v>13</v>
      </c>
      <c r="E505" s="41">
        <f t="shared" si="46"/>
        <v>9.72</v>
      </c>
      <c r="F505" s="70">
        <f t="shared" si="47"/>
        <v>17.28</v>
      </c>
    </row>
    <row r="506" spans="1:6" ht="14.25" customHeight="1">
      <c r="A506" s="69" t="s">
        <v>211</v>
      </c>
      <c r="B506">
        <v>8</v>
      </c>
      <c r="C506">
        <v>6</v>
      </c>
      <c r="D506">
        <v>13</v>
      </c>
      <c r="E506" s="41">
        <f t="shared" si="46"/>
        <v>9.72</v>
      </c>
      <c r="F506" s="70">
        <f t="shared" si="47"/>
        <v>17.28</v>
      </c>
    </row>
    <row r="507" spans="1:6" ht="14.25" customHeight="1">
      <c r="A507" s="69" t="s">
        <v>212</v>
      </c>
      <c r="B507">
        <v>8</v>
      </c>
      <c r="C507">
        <v>6</v>
      </c>
      <c r="D507">
        <v>10</v>
      </c>
      <c r="E507" s="41">
        <f t="shared" si="46"/>
        <v>8.64</v>
      </c>
      <c r="F507" s="70">
        <f t="shared" si="47"/>
        <v>15.36</v>
      </c>
    </row>
    <row r="508" spans="1:6" ht="14.25" customHeight="1">
      <c r="A508" s="69" t="s">
        <v>213</v>
      </c>
      <c r="B508">
        <v>8</v>
      </c>
      <c r="C508">
        <v>7</v>
      </c>
      <c r="D508">
        <v>12</v>
      </c>
      <c r="E508" s="41">
        <f t="shared" si="46"/>
        <v>9.72</v>
      </c>
      <c r="F508" s="70">
        <f t="shared" si="47"/>
        <v>17.28</v>
      </c>
    </row>
    <row r="509" spans="1:6" ht="14.25" customHeight="1">
      <c r="A509" s="69" t="s">
        <v>214</v>
      </c>
      <c r="B509">
        <v>8</v>
      </c>
      <c r="C509">
        <v>5</v>
      </c>
      <c r="D509">
        <v>12</v>
      </c>
      <c r="E509" s="41">
        <f t="shared" si="46"/>
        <v>9</v>
      </c>
      <c r="F509" s="70">
        <f t="shared" si="47"/>
        <v>16</v>
      </c>
    </row>
    <row r="510" spans="1:6" ht="14.25" customHeight="1">
      <c r="A510" s="69" t="s">
        <v>215</v>
      </c>
      <c r="B510">
        <v>8</v>
      </c>
      <c r="C510">
        <v>7</v>
      </c>
      <c r="D510">
        <v>12</v>
      </c>
      <c r="E510" s="41">
        <f t="shared" si="46"/>
        <v>9.72</v>
      </c>
      <c r="F510" s="70">
        <f t="shared" si="47"/>
        <v>17.28</v>
      </c>
    </row>
    <row r="511" spans="1:6" ht="14.25" customHeight="1">
      <c r="A511" s="69" t="s">
        <v>216</v>
      </c>
      <c r="B511">
        <v>8</v>
      </c>
      <c r="C511">
        <v>6</v>
      </c>
      <c r="D511">
        <v>12</v>
      </c>
      <c r="E511" s="41">
        <f t="shared" si="46"/>
        <v>9.36</v>
      </c>
      <c r="F511" s="70">
        <f t="shared" si="47"/>
        <v>16.64</v>
      </c>
    </row>
    <row r="512" spans="1:6" ht="14.25" customHeight="1">
      <c r="A512" s="69" t="s">
        <v>217</v>
      </c>
      <c r="B512">
        <v>8</v>
      </c>
      <c r="C512">
        <v>6</v>
      </c>
      <c r="D512">
        <v>11</v>
      </c>
      <c r="E512" s="41">
        <f t="shared" si="46"/>
        <v>9</v>
      </c>
      <c r="F512" s="70">
        <f t="shared" si="47"/>
        <v>16</v>
      </c>
    </row>
    <row r="513" spans="1:6" ht="14.25" customHeight="1">
      <c r="A513" s="69" t="s">
        <v>218</v>
      </c>
      <c r="B513">
        <v>8</v>
      </c>
      <c r="C513">
        <v>6</v>
      </c>
      <c r="D513">
        <v>12</v>
      </c>
      <c r="E513" s="41">
        <f t="shared" si="46"/>
        <v>9.36</v>
      </c>
      <c r="F513" s="70">
        <f t="shared" si="47"/>
        <v>16.64</v>
      </c>
    </row>
    <row r="514" spans="1:6" ht="14.25" customHeight="1">
      <c r="A514" s="78"/>
      <c r="B514" s="79">
        <f>SUM(B502:B513)</f>
        <v>96</v>
      </c>
      <c r="C514" s="79">
        <f>SUM(C502:C513)</f>
        <v>73</v>
      </c>
      <c r="D514" s="79">
        <f>SUM(D502:D513)</f>
        <v>141</v>
      </c>
      <c r="E514" s="79">
        <f>SUM(E502:E513)</f>
        <v>111.6</v>
      </c>
      <c r="F514" s="79">
        <f>SUM(F502:F513)</f>
        <v>198.39999999999998</v>
      </c>
    </row>
    <row r="515" spans="1:6" ht="14.25" customHeight="1">
      <c r="A515" s="75"/>
      <c r="B515" s="77">
        <f>B514/D516</f>
        <v>0.3096774193548387</v>
      </c>
      <c r="C515" s="77">
        <f>C514/D516</f>
        <v>0.23548387096774193</v>
      </c>
      <c r="D515" s="77">
        <f>D514/D516</f>
        <v>0.45483870967741935</v>
      </c>
      <c r="E515" s="77">
        <f>E514/F516</f>
        <v>0.36</v>
      </c>
      <c r="F515" s="83">
        <f>F514/F516</f>
        <v>0.6399999999999999</v>
      </c>
    </row>
    <row r="516" spans="1:6" ht="14.25" customHeight="1">
      <c r="A516" s="75"/>
      <c r="B516" s="1"/>
      <c r="C516" s="1"/>
      <c r="D516" s="40">
        <f>B514+C514+D514</f>
        <v>310</v>
      </c>
      <c r="E516" s="1"/>
      <c r="F516" s="84">
        <f>E514+F514</f>
        <v>310</v>
      </c>
    </row>
    <row r="517" ht="14.25" customHeight="1">
      <c r="F517"/>
    </row>
    <row r="518" ht="14.25" customHeight="1">
      <c r="F518"/>
    </row>
    <row r="519" ht="14.25" customHeight="1">
      <c r="F519"/>
    </row>
    <row r="520" ht="14.25" customHeight="1"/>
    <row r="521" spans="1:6" ht="24" customHeight="1">
      <c r="A521" s="123" t="s">
        <v>267</v>
      </c>
      <c r="B521" s="123"/>
      <c r="C521" s="123"/>
      <c r="D521" s="123"/>
      <c r="E521" s="123"/>
      <c r="F521" s="123"/>
    </row>
    <row r="522" spans="1:6" ht="14.25" customHeight="1">
      <c r="A522" s="124" t="s">
        <v>268</v>
      </c>
      <c r="B522" s="124"/>
      <c r="C522" s="124"/>
      <c r="D522" s="124"/>
      <c r="E522" s="124"/>
      <c r="F522" s="124"/>
    </row>
    <row r="523" spans="1:6" ht="14.25" customHeight="1">
      <c r="A523" s="82" t="s">
        <v>186</v>
      </c>
      <c r="B523" s="67" t="s">
        <v>4</v>
      </c>
      <c r="C523" s="67" t="s">
        <v>5</v>
      </c>
      <c r="D523" s="67" t="s">
        <v>6</v>
      </c>
      <c r="E523" s="37" t="s">
        <v>7</v>
      </c>
      <c r="F523" s="68" t="s">
        <v>206</v>
      </c>
    </row>
    <row r="524" spans="1:6" ht="14.25" customHeight="1">
      <c r="A524" s="69" t="s">
        <v>207</v>
      </c>
      <c r="B524">
        <v>0</v>
      </c>
      <c r="C524">
        <v>0</v>
      </c>
      <c r="D524">
        <v>0</v>
      </c>
      <c r="E524" s="41">
        <f aca="true" t="shared" si="48" ref="E524:E535">(B524+C524+D524)*36/100</f>
        <v>0</v>
      </c>
      <c r="F524" s="70">
        <f aca="true" t="shared" si="49" ref="F524:F535">(B524+C524+D524)*64/100</f>
        <v>0</v>
      </c>
    </row>
    <row r="525" spans="1:6" ht="14.25" customHeight="1">
      <c r="A525" s="69" t="s">
        <v>208</v>
      </c>
      <c r="B525">
        <v>0</v>
      </c>
      <c r="C525">
        <v>0</v>
      </c>
      <c r="D525">
        <v>0</v>
      </c>
      <c r="E525" s="41">
        <f t="shared" si="48"/>
        <v>0</v>
      </c>
      <c r="F525" s="70">
        <f t="shared" si="49"/>
        <v>0</v>
      </c>
    </row>
    <row r="526" spans="1:6" ht="14.25" customHeight="1">
      <c r="A526" s="69" t="s">
        <v>209</v>
      </c>
      <c r="B526">
        <v>0</v>
      </c>
      <c r="C526">
        <v>0</v>
      </c>
      <c r="D526">
        <v>0</v>
      </c>
      <c r="E526" s="41">
        <f t="shared" si="48"/>
        <v>0</v>
      </c>
      <c r="F526" s="70">
        <f t="shared" si="49"/>
        <v>0</v>
      </c>
    </row>
    <row r="527" spans="1:6" ht="14.25" customHeight="1">
      <c r="A527" s="69" t="s">
        <v>210</v>
      </c>
      <c r="B527">
        <v>0</v>
      </c>
      <c r="C527">
        <v>0</v>
      </c>
      <c r="D527">
        <v>0</v>
      </c>
      <c r="E527" s="41">
        <f t="shared" si="48"/>
        <v>0</v>
      </c>
      <c r="F527" s="70">
        <f t="shared" si="49"/>
        <v>0</v>
      </c>
    </row>
    <row r="528" spans="1:6" ht="14.25" customHeight="1">
      <c r="A528" s="69" t="s">
        <v>211</v>
      </c>
      <c r="B528">
        <v>0</v>
      </c>
      <c r="C528">
        <v>0</v>
      </c>
      <c r="D528">
        <v>0</v>
      </c>
      <c r="E528" s="41">
        <f t="shared" si="48"/>
        <v>0</v>
      </c>
      <c r="F528" s="70">
        <f t="shared" si="49"/>
        <v>0</v>
      </c>
    </row>
    <row r="529" spans="1:6" ht="14.25" customHeight="1">
      <c r="A529" s="69" t="s">
        <v>212</v>
      </c>
      <c r="B529">
        <v>0</v>
      </c>
      <c r="C529">
        <v>0</v>
      </c>
      <c r="D529">
        <v>0</v>
      </c>
      <c r="E529" s="41">
        <f t="shared" si="48"/>
        <v>0</v>
      </c>
      <c r="F529" s="70">
        <f t="shared" si="49"/>
        <v>0</v>
      </c>
    </row>
    <row r="530" spans="1:6" ht="14.25" customHeight="1">
      <c r="A530" s="69" t="s">
        <v>213</v>
      </c>
      <c r="B530">
        <v>0</v>
      </c>
      <c r="C530">
        <v>0</v>
      </c>
      <c r="D530">
        <v>0</v>
      </c>
      <c r="E530" s="41">
        <f t="shared" si="48"/>
        <v>0</v>
      </c>
      <c r="F530" s="70">
        <f t="shared" si="49"/>
        <v>0</v>
      </c>
    </row>
    <row r="531" spans="1:6" ht="14.25" customHeight="1">
      <c r="A531" s="69" t="s">
        <v>214</v>
      </c>
      <c r="B531">
        <v>0</v>
      </c>
      <c r="C531">
        <v>0</v>
      </c>
      <c r="D531">
        <v>0</v>
      </c>
      <c r="E531" s="41">
        <f t="shared" si="48"/>
        <v>0</v>
      </c>
      <c r="F531" s="70">
        <f t="shared" si="49"/>
        <v>0</v>
      </c>
    </row>
    <row r="532" spans="1:6" ht="14.25" customHeight="1">
      <c r="A532" s="69" t="s">
        <v>215</v>
      </c>
      <c r="B532">
        <v>0</v>
      </c>
      <c r="C532">
        <v>0</v>
      </c>
      <c r="D532">
        <v>0</v>
      </c>
      <c r="E532" s="41">
        <f t="shared" si="48"/>
        <v>0</v>
      </c>
      <c r="F532" s="70">
        <f t="shared" si="49"/>
        <v>0</v>
      </c>
    </row>
    <row r="533" spans="1:6" ht="14.25" customHeight="1">
      <c r="A533" s="69" t="s">
        <v>216</v>
      </c>
      <c r="B533">
        <v>0</v>
      </c>
      <c r="C533">
        <v>0</v>
      </c>
      <c r="D533">
        <v>0</v>
      </c>
      <c r="E533" s="41">
        <f t="shared" si="48"/>
        <v>0</v>
      </c>
      <c r="F533" s="70">
        <f t="shared" si="49"/>
        <v>0</v>
      </c>
    </row>
    <row r="534" spans="1:6" ht="14.25" customHeight="1">
      <c r="A534" s="69" t="s">
        <v>217</v>
      </c>
      <c r="B534">
        <v>0</v>
      </c>
      <c r="C534">
        <v>0</v>
      </c>
      <c r="D534">
        <v>0</v>
      </c>
      <c r="E534" s="41">
        <f t="shared" si="48"/>
        <v>0</v>
      </c>
      <c r="F534" s="70">
        <f t="shared" si="49"/>
        <v>0</v>
      </c>
    </row>
    <row r="535" spans="1:6" ht="14.25" customHeight="1">
      <c r="A535" s="69" t="s">
        <v>218</v>
      </c>
      <c r="B535">
        <v>0</v>
      </c>
      <c r="C535">
        <v>0</v>
      </c>
      <c r="D535">
        <v>0</v>
      </c>
      <c r="E535" s="41">
        <f t="shared" si="48"/>
        <v>0</v>
      </c>
      <c r="F535" s="70">
        <f t="shared" si="49"/>
        <v>0</v>
      </c>
    </row>
    <row r="536" spans="1:6" ht="14.25" customHeight="1">
      <c r="A536" s="78"/>
      <c r="B536" s="79">
        <f>SUM(B524:B535)</f>
        <v>0</v>
      </c>
      <c r="C536" s="79">
        <f>SUM(C524:C535)</f>
        <v>0</v>
      </c>
      <c r="D536" s="79">
        <f>SUM(D524:D535)</f>
        <v>0</v>
      </c>
      <c r="E536" s="79">
        <f>SUM(E524:E535)</f>
        <v>0</v>
      </c>
      <c r="F536" s="79">
        <f>SUM(F524:F535)</f>
        <v>0</v>
      </c>
    </row>
    <row r="537" spans="1:6" ht="14.25" customHeight="1">
      <c r="A537" s="75"/>
      <c r="B537" s="87">
        <v>0.319241598684746</v>
      </c>
      <c r="C537" s="77">
        <v>0.23722207031707</v>
      </c>
      <c r="D537" s="77">
        <v>0.443536330998184</v>
      </c>
      <c r="E537" s="77">
        <v>0.35913775656940805</v>
      </c>
      <c r="F537" s="77">
        <v>0.6408622434305921</v>
      </c>
    </row>
    <row r="538" spans="1:6" ht="14.25" customHeight="1">
      <c r="A538" s="75"/>
      <c r="B538" s="1"/>
      <c r="C538" s="1"/>
      <c r="D538" s="40">
        <f>B536+C536+D536</f>
        <v>0</v>
      </c>
      <c r="E538" s="1"/>
      <c r="F538" s="84">
        <f>E536+F536</f>
        <v>0</v>
      </c>
    </row>
    <row r="539" ht="14.25" customHeight="1">
      <c r="F539"/>
    </row>
    <row r="540" ht="14.25" customHeight="1">
      <c r="F540"/>
    </row>
    <row r="541" ht="14.25" customHeight="1">
      <c r="F541"/>
    </row>
    <row r="542" ht="14.25" customHeight="1">
      <c r="F542"/>
    </row>
    <row r="543" ht="14.25" customHeight="1">
      <c r="F543"/>
    </row>
    <row r="544" ht="14.25" customHeight="1"/>
    <row r="545" ht="14.25" customHeight="1"/>
    <row r="546" ht="14.25" customHeight="1"/>
    <row r="547" spans="1:6" ht="24" customHeight="1">
      <c r="A547" s="123" t="s">
        <v>269</v>
      </c>
      <c r="B547" s="123"/>
      <c r="C547" s="123"/>
      <c r="D547" s="123"/>
      <c r="E547" s="123"/>
      <c r="F547" s="123"/>
    </row>
    <row r="548" spans="1:6" ht="14.25" customHeight="1">
      <c r="A548" s="124" t="s">
        <v>270</v>
      </c>
      <c r="B548" s="124"/>
      <c r="C548" s="124"/>
      <c r="D548" s="124"/>
      <c r="E548" s="124"/>
      <c r="F548" s="124"/>
    </row>
    <row r="549" spans="1:6" ht="14.25" customHeight="1">
      <c r="A549" s="82" t="s">
        <v>186</v>
      </c>
      <c r="B549" s="67" t="s">
        <v>4</v>
      </c>
      <c r="C549" s="67" t="s">
        <v>5</v>
      </c>
      <c r="D549" s="67" t="s">
        <v>6</v>
      </c>
      <c r="E549" s="37" t="s">
        <v>7</v>
      </c>
      <c r="F549" s="68" t="s">
        <v>206</v>
      </c>
    </row>
    <row r="550" spans="1:6" ht="14.25" customHeight="1">
      <c r="A550" s="69" t="s">
        <v>207</v>
      </c>
      <c r="B550">
        <v>99</v>
      </c>
      <c r="C550">
        <v>87</v>
      </c>
      <c r="D550">
        <v>164</v>
      </c>
      <c r="E550" s="41">
        <f aca="true" t="shared" si="50" ref="E550:E561">(B550+C550+D550)*36/100</f>
        <v>126</v>
      </c>
      <c r="F550" s="70">
        <f aca="true" t="shared" si="51" ref="F550:F561">(B550+C550+D550)*64/100</f>
        <v>224</v>
      </c>
    </row>
    <row r="551" spans="1:6" ht="14.25" customHeight="1">
      <c r="A551" s="69" t="s">
        <v>208</v>
      </c>
      <c r="B551">
        <v>84</v>
      </c>
      <c r="C551">
        <v>92</v>
      </c>
      <c r="D551">
        <v>166</v>
      </c>
      <c r="E551" s="41">
        <f t="shared" si="50"/>
        <v>123.12</v>
      </c>
      <c r="F551" s="70">
        <f t="shared" si="51"/>
        <v>218.88</v>
      </c>
    </row>
    <row r="552" spans="1:6" ht="14.25" customHeight="1">
      <c r="A552" s="69" t="s">
        <v>209</v>
      </c>
      <c r="B552">
        <v>117</v>
      </c>
      <c r="C552">
        <v>105</v>
      </c>
      <c r="D552">
        <v>165</v>
      </c>
      <c r="E552" s="41">
        <f t="shared" si="50"/>
        <v>139.32</v>
      </c>
      <c r="F552" s="70">
        <f t="shared" si="51"/>
        <v>247.68</v>
      </c>
    </row>
    <row r="553" spans="1:6" ht="14.25" customHeight="1">
      <c r="A553" s="69" t="s">
        <v>210</v>
      </c>
      <c r="B553">
        <v>258</v>
      </c>
      <c r="C553">
        <v>141</v>
      </c>
      <c r="D553">
        <v>199</v>
      </c>
      <c r="E553" s="41">
        <f t="shared" si="50"/>
        <v>215.28</v>
      </c>
      <c r="F553" s="70">
        <f t="shared" si="51"/>
        <v>382.72</v>
      </c>
    </row>
    <row r="554" spans="1:6" ht="14.25" customHeight="1">
      <c r="A554" s="69" t="s">
        <v>211</v>
      </c>
      <c r="B554">
        <v>279</v>
      </c>
      <c r="C554">
        <v>145</v>
      </c>
      <c r="D554">
        <v>205</v>
      </c>
      <c r="E554" s="41">
        <f t="shared" si="50"/>
        <v>226.44</v>
      </c>
      <c r="F554" s="70">
        <f t="shared" si="51"/>
        <v>402.56</v>
      </c>
    </row>
    <row r="555" spans="1:6" ht="14.25" customHeight="1">
      <c r="A555" s="69" t="s">
        <v>212</v>
      </c>
      <c r="B555">
        <v>183</v>
      </c>
      <c r="C555">
        <v>124</v>
      </c>
      <c r="D555">
        <v>167</v>
      </c>
      <c r="E555" s="41">
        <f t="shared" si="50"/>
        <v>170.64</v>
      </c>
      <c r="F555" s="70">
        <f t="shared" si="51"/>
        <v>303.36</v>
      </c>
    </row>
    <row r="556" spans="1:6" ht="14.25" customHeight="1">
      <c r="A556" s="69" t="s">
        <v>213</v>
      </c>
      <c r="B556">
        <v>175</v>
      </c>
      <c r="C556">
        <v>141</v>
      </c>
      <c r="D556">
        <v>191</v>
      </c>
      <c r="E556" s="41">
        <f t="shared" si="50"/>
        <v>182.52</v>
      </c>
      <c r="F556" s="70">
        <f t="shared" si="51"/>
        <v>324.48</v>
      </c>
    </row>
    <row r="557" spans="1:6" ht="14.25" customHeight="1">
      <c r="A557" s="69" t="s">
        <v>214</v>
      </c>
      <c r="B557">
        <v>91</v>
      </c>
      <c r="C557">
        <v>87</v>
      </c>
      <c r="D557">
        <v>175</v>
      </c>
      <c r="E557" s="41">
        <f t="shared" si="50"/>
        <v>127.08</v>
      </c>
      <c r="F557" s="70">
        <f t="shared" si="51"/>
        <v>225.92</v>
      </c>
    </row>
    <row r="558" spans="1:6" ht="14.25" customHeight="1">
      <c r="A558" s="69" t="s">
        <v>215</v>
      </c>
      <c r="B558">
        <v>66</v>
      </c>
      <c r="C558">
        <v>80</v>
      </c>
      <c r="D558">
        <v>168</v>
      </c>
      <c r="E558" s="41">
        <f t="shared" si="50"/>
        <v>113.04</v>
      </c>
      <c r="F558" s="70">
        <f t="shared" si="51"/>
        <v>200.96</v>
      </c>
    </row>
    <row r="559" spans="1:6" ht="14.25" customHeight="1">
      <c r="A559" s="69" t="s">
        <v>216</v>
      </c>
      <c r="B559">
        <v>77</v>
      </c>
      <c r="C559">
        <v>70</v>
      </c>
      <c r="D559">
        <v>161</v>
      </c>
      <c r="E559" s="41">
        <f t="shared" si="50"/>
        <v>110.88</v>
      </c>
      <c r="F559" s="70">
        <f t="shared" si="51"/>
        <v>197.12</v>
      </c>
    </row>
    <row r="560" spans="1:6" ht="14.25" customHeight="1">
      <c r="A560" s="69" t="s">
        <v>217</v>
      </c>
      <c r="B560">
        <v>114</v>
      </c>
      <c r="C560">
        <v>85</v>
      </c>
      <c r="D560">
        <v>161</v>
      </c>
      <c r="E560" s="41">
        <f t="shared" si="50"/>
        <v>129.6</v>
      </c>
      <c r="F560" s="70">
        <f t="shared" si="51"/>
        <v>230.4</v>
      </c>
    </row>
    <row r="561" spans="1:6" ht="14.25" customHeight="1">
      <c r="A561" s="69" t="s">
        <v>218</v>
      </c>
      <c r="B561">
        <v>98</v>
      </c>
      <c r="C561">
        <v>82</v>
      </c>
      <c r="D561">
        <v>181</v>
      </c>
      <c r="E561" s="41">
        <f t="shared" si="50"/>
        <v>129.96</v>
      </c>
      <c r="F561" s="70">
        <f t="shared" si="51"/>
        <v>231.04</v>
      </c>
    </row>
    <row r="562" spans="1:6" ht="14.25" customHeight="1">
      <c r="A562" s="78"/>
      <c r="B562" s="79">
        <f>SUM(B550:B561)</f>
        <v>1641</v>
      </c>
      <c r="C562" s="79">
        <f>SUM(C550:C561)</f>
        <v>1239</v>
      </c>
      <c r="D562" s="79">
        <f>SUM(D550:D561)</f>
        <v>2103</v>
      </c>
      <c r="E562" s="79">
        <f>SUM(E550:E561)</f>
        <v>1793.88</v>
      </c>
      <c r="F562" s="79">
        <f>SUM(F550:F561)</f>
        <v>3189.12</v>
      </c>
    </row>
    <row r="563" spans="1:6" ht="14.25" customHeight="1">
      <c r="A563" s="75"/>
      <c r="B563" s="77">
        <f>B562/D564</f>
        <v>0.329319686935581</v>
      </c>
      <c r="C563" s="77">
        <f>C562/D564</f>
        <v>0.24864539434075858</v>
      </c>
      <c r="D563" s="77">
        <f>D562/D564</f>
        <v>0.42203491872366045</v>
      </c>
      <c r="E563" s="77">
        <f>E562/F564</f>
        <v>0.36000000000000004</v>
      </c>
      <c r="F563" s="83">
        <f>F562/F564</f>
        <v>0.64</v>
      </c>
    </row>
    <row r="564" spans="1:6" ht="14.25" customHeight="1">
      <c r="A564" s="75"/>
      <c r="B564" s="1"/>
      <c r="C564" s="1"/>
      <c r="D564" s="40">
        <f>B562+C562+D562</f>
        <v>4983</v>
      </c>
      <c r="E564" s="1"/>
      <c r="F564" s="84">
        <f>E562+F562</f>
        <v>4983</v>
      </c>
    </row>
    <row r="565" ht="14.25" customHeight="1">
      <c r="F565"/>
    </row>
    <row r="566" ht="14.25" customHeight="1">
      <c r="F566"/>
    </row>
    <row r="567" ht="14.25" customHeight="1">
      <c r="F567"/>
    </row>
    <row r="568" ht="14.25" customHeight="1">
      <c r="F568"/>
    </row>
    <row r="569" ht="14.25" customHeight="1"/>
    <row r="570" ht="14.25" customHeight="1"/>
    <row r="571" ht="14.25" customHeight="1"/>
    <row r="572" ht="14.25" customHeight="1"/>
    <row r="573" ht="14.25" customHeight="1"/>
    <row r="575" spans="1:6" ht="24" customHeight="1">
      <c r="A575" s="123" t="s">
        <v>271</v>
      </c>
      <c r="B575" s="123"/>
      <c r="C575" s="123"/>
      <c r="D575" s="123"/>
      <c r="E575" s="123"/>
      <c r="F575" s="123"/>
    </row>
    <row r="576" spans="1:6" ht="14.25" customHeight="1">
      <c r="A576" s="124" t="s">
        <v>272</v>
      </c>
      <c r="B576" s="124"/>
      <c r="C576" s="124"/>
      <c r="D576" s="124"/>
      <c r="E576" s="124"/>
      <c r="F576" s="124"/>
    </row>
    <row r="577" spans="1:6" ht="14.25" customHeight="1">
      <c r="A577" s="82" t="s">
        <v>186</v>
      </c>
      <c r="B577" s="67" t="s">
        <v>4</v>
      </c>
      <c r="C577" s="67" t="s">
        <v>5</v>
      </c>
      <c r="D577" s="67" t="s">
        <v>6</v>
      </c>
      <c r="E577" s="37" t="s">
        <v>7</v>
      </c>
      <c r="F577" s="68" t="s">
        <v>206</v>
      </c>
    </row>
    <row r="578" spans="1:6" ht="14.25" customHeight="1">
      <c r="A578" s="69" t="s">
        <v>207</v>
      </c>
      <c r="B578" s="1">
        <v>840</v>
      </c>
      <c r="C578" s="1">
        <v>460</v>
      </c>
      <c r="D578" s="1">
        <v>197</v>
      </c>
      <c r="E578" s="41">
        <f aca="true" t="shared" si="52" ref="E578:E589">(B578+C578+D578)*36/100</f>
        <v>538.92</v>
      </c>
      <c r="F578" s="70">
        <f aca="true" t="shared" si="53" ref="F578:F589">(B578+C578+D578)*64/100</f>
        <v>958.08</v>
      </c>
    </row>
    <row r="579" spans="1:6" ht="14.25" customHeight="1">
      <c r="A579" s="69" t="s">
        <v>208</v>
      </c>
      <c r="B579" s="1">
        <v>929</v>
      </c>
      <c r="C579" s="1">
        <v>516</v>
      </c>
      <c r="D579" s="1">
        <v>203</v>
      </c>
      <c r="E579" s="41">
        <f t="shared" si="52"/>
        <v>593.28</v>
      </c>
      <c r="F579" s="70">
        <f t="shared" si="53"/>
        <v>1054.72</v>
      </c>
    </row>
    <row r="580" spans="1:6" ht="14.25" customHeight="1">
      <c r="A580" s="69" t="s">
        <v>209</v>
      </c>
      <c r="B580" s="1">
        <v>838</v>
      </c>
      <c r="C580" s="1">
        <v>473</v>
      </c>
      <c r="D580" s="1">
        <v>222</v>
      </c>
      <c r="E580" s="41">
        <f t="shared" si="52"/>
        <v>551.88</v>
      </c>
      <c r="F580" s="70">
        <f t="shared" si="53"/>
        <v>981.12</v>
      </c>
    </row>
    <row r="581" spans="1:6" ht="14.25" customHeight="1">
      <c r="A581" s="69" t="s">
        <v>210</v>
      </c>
      <c r="B581" s="1">
        <v>490</v>
      </c>
      <c r="C581" s="1">
        <v>206</v>
      </c>
      <c r="D581" s="1">
        <v>184</v>
      </c>
      <c r="E581" s="41">
        <f t="shared" si="52"/>
        <v>316.8</v>
      </c>
      <c r="F581" s="70">
        <f t="shared" si="53"/>
        <v>563.2</v>
      </c>
    </row>
    <row r="582" spans="1:6" ht="14.25" customHeight="1">
      <c r="A582" s="69" t="s">
        <v>211</v>
      </c>
      <c r="B582" s="1">
        <v>630</v>
      </c>
      <c r="C582" s="1">
        <v>258</v>
      </c>
      <c r="D582" s="1">
        <v>173</v>
      </c>
      <c r="E582" s="41">
        <f t="shared" si="52"/>
        <v>381.96</v>
      </c>
      <c r="F582" s="70">
        <f t="shared" si="53"/>
        <v>679.04</v>
      </c>
    </row>
    <row r="583" spans="1:6" ht="14.25" customHeight="1">
      <c r="A583" s="69" t="s">
        <v>212</v>
      </c>
      <c r="B583" s="1">
        <v>662</v>
      </c>
      <c r="C583" s="1">
        <v>305</v>
      </c>
      <c r="D583" s="1">
        <v>170</v>
      </c>
      <c r="E583" s="41">
        <f t="shared" si="52"/>
        <v>409.32</v>
      </c>
      <c r="F583" s="70">
        <f t="shared" si="53"/>
        <v>727.68</v>
      </c>
    </row>
    <row r="584" spans="1:6" ht="14.25" customHeight="1">
      <c r="A584" s="69" t="s">
        <v>213</v>
      </c>
      <c r="B584" s="1">
        <v>663</v>
      </c>
      <c r="C584" s="1">
        <v>242</v>
      </c>
      <c r="D584" s="1">
        <v>138</v>
      </c>
      <c r="E584" s="41">
        <f t="shared" si="52"/>
        <v>375.48</v>
      </c>
      <c r="F584" s="70">
        <f t="shared" si="53"/>
        <v>667.52</v>
      </c>
    </row>
    <row r="585" spans="1:6" ht="14.25" customHeight="1">
      <c r="A585" s="69" t="s">
        <v>214</v>
      </c>
      <c r="B585" s="1">
        <v>534</v>
      </c>
      <c r="C585" s="1">
        <v>223</v>
      </c>
      <c r="D585" s="1">
        <v>174</v>
      </c>
      <c r="E585" s="41">
        <f t="shared" si="52"/>
        <v>335.16</v>
      </c>
      <c r="F585" s="70">
        <f t="shared" si="53"/>
        <v>595.84</v>
      </c>
    </row>
    <row r="586" spans="1:6" ht="14.25" customHeight="1">
      <c r="A586" s="69" t="s">
        <v>215</v>
      </c>
      <c r="B586" s="1">
        <v>641</v>
      </c>
      <c r="C586" s="1">
        <v>270</v>
      </c>
      <c r="D586" s="1">
        <v>182</v>
      </c>
      <c r="E586" s="41">
        <f t="shared" si="52"/>
        <v>393.48</v>
      </c>
      <c r="F586" s="70">
        <f t="shared" si="53"/>
        <v>699.52</v>
      </c>
    </row>
    <row r="587" spans="1:6" ht="14.25" customHeight="1">
      <c r="A587" s="69" t="s">
        <v>216</v>
      </c>
      <c r="B587" s="1">
        <v>761</v>
      </c>
      <c r="C587" s="1">
        <v>319</v>
      </c>
      <c r="D587" s="1">
        <v>185</v>
      </c>
      <c r="E587" s="41">
        <f t="shared" si="52"/>
        <v>455.4</v>
      </c>
      <c r="F587" s="70">
        <f t="shared" si="53"/>
        <v>809.6</v>
      </c>
    </row>
    <row r="588" spans="1:6" ht="14.25" customHeight="1">
      <c r="A588" s="69" t="s">
        <v>217</v>
      </c>
      <c r="B588" s="1">
        <v>904</v>
      </c>
      <c r="C588" s="1">
        <v>476</v>
      </c>
      <c r="D588" s="1">
        <v>278</v>
      </c>
      <c r="E588" s="41">
        <f t="shared" si="52"/>
        <v>596.88</v>
      </c>
      <c r="F588" s="70">
        <f t="shared" si="53"/>
        <v>1061.12</v>
      </c>
    </row>
    <row r="589" spans="1:6" ht="14.25" customHeight="1">
      <c r="A589" s="69" t="s">
        <v>218</v>
      </c>
      <c r="B589" s="1">
        <v>783</v>
      </c>
      <c r="C589" s="1">
        <v>353</v>
      </c>
      <c r="D589" s="1">
        <v>182</v>
      </c>
      <c r="E589" s="41">
        <f t="shared" si="52"/>
        <v>474.48</v>
      </c>
      <c r="F589" s="70">
        <f t="shared" si="53"/>
        <v>843.52</v>
      </c>
    </row>
    <row r="590" spans="1:6" ht="14.25" customHeight="1">
      <c r="A590" s="78"/>
      <c r="B590" s="79">
        <f>SUM(B578:B589)</f>
        <v>8675</v>
      </c>
      <c r="C590" s="79">
        <f>SUM(C578:C589)</f>
        <v>4101</v>
      </c>
      <c r="D590" s="79">
        <f>SUM(D578:D589)</f>
        <v>2288</v>
      </c>
      <c r="E590" s="79">
        <f>SUM(E578:E589)</f>
        <v>5423.039999999999</v>
      </c>
      <c r="F590" s="79">
        <f>SUM(F578:F589)</f>
        <v>9640.960000000003</v>
      </c>
    </row>
    <row r="591" spans="1:6" ht="14.25" customHeight="1">
      <c r="A591" s="75"/>
      <c r="B591" s="77">
        <f>B590/D592</f>
        <v>0.5758762612851832</v>
      </c>
      <c r="C591" s="77">
        <f>C590/D592</f>
        <v>0.27223844928305896</v>
      </c>
      <c r="D591" s="77">
        <f>D590/D592</f>
        <v>0.15188528943175783</v>
      </c>
      <c r="E591" s="77">
        <f>E590/F592</f>
        <v>0.3599999999999999</v>
      </c>
      <c r="F591" s="83">
        <f>F590/F592</f>
        <v>0.6400000000000001</v>
      </c>
    </row>
    <row r="592" spans="1:6" ht="14.25" customHeight="1">
      <c r="A592" s="75"/>
      <c r="B592" s="1"/>
      <c r="C592" s="1"/>
      <c r="D592" s="40">
        <f>B590+C590+D590</f>
        <v>15064</v>
      </c>
      <c r="E592" s="1"/>
      <c r="F592" s="84">
        <f>E590+F590</f>
        <v>15064.000000000002</v>
      </c>
    </row>
    <row r="596" ht="14.25" customHeight="1"/>
    <row r="597" spans="1:6" ht="24" customHeight="1">
      <c r="A597" s="123" t="s">
        <v>273</v>
      </c>
      <c r="B597" s="123"/>
      <c r="C597" s="123"/>
      <c r="D597" s="123"/>
      <c r="E597" s="123"/>
      <c r="F597" s="123"/>
    </row>
    <row r="598" spans="1:6" ht="14.25" customHeight="1">
      <c r="A598" s="124" t="s">
        <v>274</v>
      </c>
      <c r="B598" s="124"/>
      <c r="C598" s="124"/>
      <c r="D598" s="124"/>
      <c r="E598" s="124"/>
      <c r="F598" s="124"/>
    </row>
    <row r="599" spans="1:6" ht="14.25" customHeight="1">
      <c r="A599" s="82" t="s">
        <v>186</v>
      </c>
      <c r="B599" s="67" t="s">
        <v>4</v>
      </c>
      <c r="C599" s="67" t="s">
        <v>5</v>
      </c>
      <c r="D599" s="67" t="s">
        <v>6</v>
      </c>
      <c r="E599" s="37" t="s">
        <v>7</v>
      </c>
      <c r="F599" s="68" t="s">
        <v>206</v>
      </c>
    </row>
    <row r="600" spans="1:6" ht="14.25" customHeight="1">
      <c r="A600" s="69" t="s">
        <v>207</v>
      </c>
      <c r="B600">
        <v>66</v>
      </c>
      <c r="C600">
        <v>47</v>
      </c>
      <c r="D600">
        <v>92</v>
      </c>
      <c r="E600" s="41">
        <f aca="true" t="shared" si="54" ref="E600:E611">(B600+C600+D600)*36/100</f>
        <v>73.8</v>
      </c>
      <c r="F600" s="70">
        <f aca="true" t="shared" si="55" ref="F600:F611">(B600+C600+D600)*64/100</f>
        <v>131.2</v>
      </c>
    </row>
    <row r="601" spans="1:6" ht="14.25" customHeight="1">
      <c r="A601" s="69" t="s">
        <v>208</v>
      </c>
      <c r="B601">
        <v>64</v>
      </c>
      <c r="C601">
        <v>45</v>
      </c>
      <c r="D601">
        <v>81</v>
      </c>
      <c r="E601" s="41">
        <f t="shared" si="54"/>
        <v>68.4</v>
      </c>
      <c r="F601" s="70">
        <f t="shared" si="55"/>
        <v>121.6</v>
      </c>
    </row>
    <row r="602" spans="1:6" ht="14.25" customHeight="1">
      <c r="A602" s="69" t="s">
        <v>209</v>
      </c>
      <c r="B602">
        <v>52</v>
      </c>
      <c r="C602">
        <v>43</v>
      </c>
      <c r="D602">
        <v>77</v>
      </c>
      <c r="E602" s="41">
        <f t="shared" si="54"/>
        <v>61.92</v>
      </c>
      <c r="F602" s="70">
        <f t="shared" si="55"/>
        <v>110.08</v>
      </c>
    </row>
    <row r="603" spans="1:6" ht="14.25" customHeight="1">
      <c r="A603" s="69" t="s">
        <v>210</v>
      </c>
      <c r="B603">
        <v>59</v>
      </c>
      <c r="C603">
        <v>45</v>
      </c>
      <c r="D603">
        <v>82</v>
      </c>
      <c r="E603" s="41">
        <f t="shared" si="54"/>
        <v>66.96</v>
      </c>
      <c r="F603" s="70">
        <f t="shared" si="55"/>
        <v>119.04</v>
      </c>
    </row>
    <row r="604" spans="1:6" ht="14.25" customHeight="1">
      <c r="A604" s="69" t="s">
        <v>211</v>
      </c>
      <c r="B604">
        <v>81</v>
      </c>
      <c r="C604">
        <v>56</v>
      </c>
      <c r="D604">
        <v>135</v>
      </c>
      <c r="E604" s="41">
        <f t="shared" si="54"/>
        <v>97.92</v>
      </c>
      <c r="F604" s="70">
        <f t="shared" si="55"/>
        <v>174.08</v>
      </c>
    </row>
    <row r="605" spans="1:6" ht="14.25" customHeight="1">
      <c r="A605" s="69" t="s">
        <v>212</v>
      </c>
      <c r="B605">
        <v>108</v>
      </c>
      <c r="C605">
        <v>80</v>
      </c>
      <c r="D605">
        <v>145</v>
      </c>
      <c r="E605" s="41">
        <f t="shared" si="54"/>
        <v>119.88</v>
      </c>
      <c r="F605" s="70">
        <f t="shared" si="55"/>
        <v>213.12</v>
      </c>
    </row>
    <row r="606" spans="1:6" ht="14.25" customHeight="1">
      <c r="A606" s="69" t="s">
        <v>213</v>
      </c>
      <c r="B606">
        <v>114</v>
      </c>
      <c r="C606">
        <v>90</v>
      </c>
      <c r="D606">
        <v>166</v>
      </c>
      <c r="E606" s="41">
        <f t="shared" si="54"/>
        <v>133.2</v>
      </c>
      <c r="F606" s="70">
        <f t="shared" si="55"/>
        <v>236.8</v>
      </c>
    </row>
    <row r="607" spans="1:6" ht="14.25" customHeight="1">
      <c r="A607" s="69" t="s">
        <v>214</v>
      </c>
      <c r="B607">
        <v>110</v>
      </c>
      <c r="C607">
        <v>81</v>
      </c>
      <c r="D607">
        <v>173</v>
      </c>
      <c r="E607" s="41">
        <f t="shared" si="54"/>
        <v>131.04</v>
      </c>
      <c r="F607" s="70">
        <f t="shared" si="55"/>
        <v>232.96</v>
      </c>
    </row>
    <row r="608" spans="1:6" ht="14.25" customHeight="1">
      <c r="A608" s="69" t="s">
        <v>215</v>
      </c>
      <c r="B608">
        <v>116</v>
      </c>
      <c r="C608">
        <v>93</v>
      </c>
      <c r="D608">
        <v>169</v>
      </c>
      <c r="E608" s="41">
        <f t="shared" si="54"/>
        <v>136.08</v>
      </c>
      <c r="F608" s="70">
        <f t="shared" si="55"/>
        <v>241.92</v>
      </c>
    </row>
    <row r="609" spans="1:6" ht="14.25" customHeight="1">
      <c r="A609" s="69" t="s">
        <v>216</v>
      </c>
      <c r="B609">
        <v>108</v>
      </c>
      <c r="C609">
        <v>79</v>
      </c>
      <c r="D609">
        <v>168</v>
      </c>
      <c r="E609" s="41">
        <f t="shared" si="54"/>
        <v>127.8</v>
      </c>
      <c r="F609" s="70">
        <f t="shared" si="55"/>
        <v>227.2</v>
      </c>
    </row>
    <row r="610" spans="1:6" ht="14.25" customHeight="1">
      <c r="A610" s="69" t="s">
        <v>217</v>
      </c>
      <c r="B610">
        <v>114</v>
      </c>
      <c r="C610">
        <v>80</v>
      </c>
      <c r="D610">
        <v>139</v>
      </c>
      <c r="E610" s="41">
        <f t="shared" si="54"/>
        <v>119.88</v>
      </c>
      <c r="F610" s="70">
        <f t="shared" si="55"/>
        <v>213.12</v>
      </c>
    </row>
    <row r="611" spans="1:6" ht="14.25" customHeight="1">
      <c r="A611" s="69" t="s">
        <v>218</v>
      </c>
      <c r="B611">
        <v>107</v>
      </c>
      <c r="C611">
        <v>87</v>
      </c>
      <c r="D611">
        <v>168</v>
      </c>
      <c r="E611" s="41">
        <f t="shared" si="54"/>
        <v>130.32</v>
      </c>
      <c r="F611" s="70">
        <f t="shared" si="55"/>
        <v>231.68</v>
      </c>
    </row>
    <row r="612" spans="1:6" ht="14.25" customHeight="1">
      <c r="A612" s="78"/>
      <c r="B612" s="79">
        <f>SUM(B600:B611)</f>
        <v>1099</v>
      </c>
      <c r="C612" s="79">
        <f>SUM(C600:C611)</f>
        <v>826</v>
      </c>
      <c r="D612" s="79">
        <f>SUM(D600:D611)</f>
        <v>1595</v>
      </c>
      <c r="E612" s="79">
        <f>SUM(E600:E611)</f>
        <v>1267.1999999999998</v>
      </c>
      <c r="F612" s="79">
        <f>SUM(F600:F611)</f>
        <v>2252.8</v>
      </c>
    </row>
    <row r="613" spans="1:6" ht="14.25" customHeight="1">
      <c r="A613" s="75"/>
      <c r="B613" s="77">
        <f>B612/D614</f>
        <v>0.31221590909090907</v>
      </c>
      <c r="C613" s="77">
        <f>C612/D614</f>
        <v>0.2346590909090909</v>
      </c>
      <c r="D613" s="77">
        <f>D612/D614</f>
        <v>0.453125</v>
      </c>
      <c r="E613" s="77">
        <f>E612/F614</f>
        <v>0.35999999999999993</v>
      </c>
      <c r="F613" s="83">
        <f>F612/F614</f>
        <v>0.64</v>
      </c>
    </row>
    <row r="614" spans="1:6" ht="14.25" customHeight="1">
      <c r="A614" s="75"/>
      <c r="B614" s="1"/>
      <c r="C614" s="1"/>
      <c r="D614" s="40">
        <f>B612+C612+D612</f>
        <v>3520</v>
      </c>
      <c r="E614" s="1"/>
      <c r="F614" s="84">
        <f>E612+F612</f>
        <v>3520</v>
      </c>
    </row>
    <row r="615" ht="14.25" customHeight="1">
      <c r="F615"/>
    </row>
    <row r="616" ht="14.25" customHeight="1">
      <c r="F616"/>
    </row>
    <row r="617" ht="14.25" customHeight="1">
      <c r="F617"/>
    </row>
    <row r="618" ht="14.25" customHeight="1"/>
    <row r="619" spans="1:6" ht="24" customHeight="1">
      <c r="A619" s="123" t="s">
        <v>275</v>
      </c>
      <c r="B619" s="123"/>
      <c r="C619" s="123"/>
      <c r="D619" s="123"/>
      <c r="E619" s="123"/>
      <c r="F619" s="123"/>
    </row>
    <row r="620" spans="1:6" ht="14.25" customHeight="1">
      <c r="A620" s="124" t="s">
        <v>276</v>
      </c>
      <c r="B620" s="124"/>
      <c r="C620" s="124"/>
      <c r="D620" s="124"/>
      <c r="E620" s="124"/>
      <c r="F620" s="124"/>
    </row>
    <row r="621" spans="1:6" ht="14.25" customHeight="1">
      <c r="A621" s="82" t="s">
        <v>186</v>
      </c>
      <c r="B621" s="67" t="s">
        <v>4</v>
      </c>
      <c r="C621" s="67" t="s">
        <v>5</v>
      </c>
      <c r="D621" s="67" t="s">
        <v>6</v>
      </c>
      <c r="E621" s="37" t="s">
        <v>7</v>
      </c>
      <c r="F621" s="68" t="s">
        <v>206</v>
      </c>
    </row>
    <row r="622" spans="1:6" ht="14.25" customHeight="1">
      <c r="A622" s="69" t="s">
        <v>207</v>
      </c>
      <c r="B622">
        <v>31</v>
      </c>
      <c r="C622">
        <v>15</v>
      </c>
      <c r="D622">
        <v>20</v>
      </c>
      <c r="E622" s="41">
        <f aca="true" t="shared" si="56" ref="E622:E633">(B622+C622+D622)*36/100</f>
        <v>23.76</v>
      </c>
      <c r="F622" s="70">
        <f aca="true" t="shared" si="57" ref="F622:F633">(B622+C622+D622)*64/100</f>
        <v>42.24</v>
      </c>
    </row>
    <row r="623" spans="1:6" ht="14.25" customHeight="1">
      <c r="A623" s="69" t="s">
        <v>208</v>
      </c>
      <c r="B623">
        <v>31</v>
      </c>
      <c r="C623">
        <v>15</v>
      </c>
      <c r="D623">
        <v>20</v>
      </c>
      <c r="E623" s="41">
        <f t="shared" si="56"/>
        <v>23.76</v>
      </c>
      <c r="F623" s="70">
        <f t="shared" si="57"/>
        <v>42.24</v>
      </c>
    </row>
    <row r="624" spans="1:6" ht="14.25" customHeight="1">
      <c r="A624" s="69" t="s">
        <v>209</v>
      </c>
      <c r="B624">
        <v>31</v>
      </c>
      <c r="C624">
        <v>15</v>
      </c>
      <c r="D624">
        <v>20</v>
      </c>
      <c r="E624" s="41">
        <f t="shared" si="56"/>
        <v>23.76</v>
      </c>
      <c r="F624" s="70">
        <f t="shared" si="57"/>
        <v>42.24</v>
      </c>
    </row>
    <row r="625" spans="1:6" ht="14.25" customHeight="1">
      <c r="A625" s="69" t="s">
        <v>210</v>
      </c>
      <c r="E625" s="41">
        <f t="shared" si="56"/>
        <v>0</v>
      </c>
      <c r="F625" s="70">
        <f t="shared" si="57"/>
        <v>0</v>
      </c>
    </row>
    <row r="626" spans="1:6" ht="14.25" customHeight="1">
      <c r="A626" s="69" t="s">
        <v>211</v>
      </c>
      <c r="B626" s="88">
        <v>63</v>
      </c>
      <c r="C626" s="88">
        <v>46</v>
      </c>
      <c r="D626" s="88">
        <v>94</v>
      </c>
      <c r="E626" s="41">
        <f t="shared" si="56"/>
        <v>73.08</v>
      </c>
      <c r="F626" s="70">
        <f t="shared" si="57"/>
        <v>129.92</v>
      </c>
    </row>
    <row r="627" spans="1:6" ht="14.25" customHeight="1">
      <c r="A627" s="69" t="s">
        <v>212</v>
      </c>
      <c r="B627">
        <v>60</v>
      </c>
      <c r="C627">
        <v>45</v>
      </c>
      <c r="D627">
        <v>79</v>
      </c>
      <c r="E627" s="41">
        <f t="shared" si="56"/>
        <v>66.24</v>
      </c>
      <c r="F627" s="70">
        <f t="shared" si="57"/>
        <v>117.76</v>
      </c>
    </row>
    <row r="628" spans="1:6" ht="14.25" customHeight="1">
      <c r="A628" s="69" t="s">
        <v>213</v>
      </c>
      <c r="B628">
        <v>63</v>
      </c>
      <c r="C628">
        <v>50</v>
      </c>
      <c r="D628">
        <v>90</v>
      </c>
      <c r="E628" s="41">
        <f t="shared" si="56"/>
        <v>73.08</v>
      </c>
      <c r="F628" s="70">
        <f t="shared" si="57"/>
        <v>129.92</v>
      </c>
    </row>
    <row r="629" spans="1:6" ht="14.25" customHeight="1">
      <c r="A629" s="69" t="s">
        <v>214</v>
      </c>
      <c r="B629">
        <v>60</v>
      </c>
      <c r="C629">
        <v>45</v>
      </c>
      <c r="D629">
        <v>92</v>
      </c>
      <c r="E629" s="41">
        <f t="shared" si="56"/>
        <v>70.92</v>
      </c>
      <c r="F629" s="70">
        <f t="shared" si="57"/>
        <v>126.08</v>
      </c>
    </row>
    <row r="630" spans="1:6" ht="14.25" customHeight="1">
      <c r="A630" s="69" t="s">
        <v>215</v>
      </c>
      <c r="B630">
        <v>63</v>
      </c>
      <c r="C630">
        <v>50</v>
      </c>
      <c r="D630">
        <v>90</v>
      </c>
      <c r="E630" s="41">
        <f t="shared" si="56"/>
        <v>73.08</v>
      </c>
      <c r="F630" s="70">
        <f t="shared" si="57"/>
        <v>129.92</v>
      </c>
    </row>
    <row r="631" spans="1:6" ht="14.25" customHeight="1">
      <c r="A631" s="69" t="s">
        <v>216</v>
      </c>
      <c r="B631">
        <v>60</v>
      </c>
      <c r="C631">
        <v>45</v>
      </c>
      <c r="D631">
        <v>92</v>
      </c>
      <c r="E631" s="41">
        <f t="shared" si="56"/>
        <v>70.92</v>
      </c>
      <c r="F631" s="70">
        <f t="shared" si="57"/>
        <v>126.08</v>
      </c>
    </row>
    <row r="632" spans="1:6" ht="14.25" customHeight="1">
      <c r="A632" s="69" t="s">
        <v>217</v>
      </c>
      <c r="B632">
        <v>69</v>
      </c>
      <c r="C632">
        <v>49</v>
      </c>
      <c r="D632">
        <v>85</v>
      </c>
      <c r="E632" s="41">
        <f t="shared" si="56"/>
        <v>73.08</v>
      </c>
      <c r="F632" s="70">
        <f t="shared" si="57"/>
        <v>129.92</v>
      </c>
    </row>
    <row r="633" spans="1:6" ht="14.25" customHeight="1">
      <c r="A633" s="69" t="s">
        <v>218</v>
      </c>
      <c r="B633">
        <v>2</v>
      </c>
      <c r="C633">
        <v>1</v>
      </c>
      <c r="D633">
        <v>3</v>
      </c>
      <c r="E633" s="41">
        <f t="shared" si="56"/>
        <v>2.16</v>
      </c>
      <c r="F633" s="70">
        <f t="shared" si="57"/>
        <v>3.84</v>
      </c>
    </row>
    <row r="634" spans="1:6" ht="14.25" customHeight="1">
      <c r="A634" s="78"/>
      <c r="B634" s="79">
        <f>SUM(B622:B633)</f>
        <v>533</v>
      </c>
      <c r="C634" s="79">
        <f>SUM(C622:C633)</f>
        <v>376</v>
      </c>
      <c r="D634" s="79">
        <f>SUM(D622:D633)</f>
        <v>685</v>
      </c>
      <c r="E634" s="79">
        <f>SUM(E622:E633)</f>
        <v>573.84</v>
      </c>
      <c r="F634" s="79">
        <f>SUM(F622:F633)</f>
        <v>1020.16</v>
      </c>
    </row>
    <row r="635" spans="1:6" ht="14.25" customHeight="1">
      <c r="A635" s="75"/>
      <c r="B635" s="77">
        <f>B634/D636</f>
        <v>0.3343789209535759</v>
      </c>
      <c r="C635" s="77">
        <f>C634/D636</f>
        <v>0.23588456712672523</v>
      </c>
      <c r="D635" s="77">
        <f>D634/D636</f>
        <v>0.42973651191969886</v>
      </c>
      <c r="E635" s="77">
        <f>E634/F636</f>
        <v>0.36000000000000004</v>
      </c>
      <c r="F635" s="83">
        <f>F634/F636</f>
        <v>0.64</v>
      </c>
    </row>
    <row r="636" spans="1:6" ht="14.25" customHeight="1">
      <c r="A636" s="75"/>
      <c r="B636" s="1"/>
      <c r="C636" s="1"/>
      <c r="D636" s="40">
        <f>B634+C634+D634</f>
        <v>1594</v>
      </c>
      <c r="E636" s="1"/>
      <c r="F636" s="84">
        <f>E634+F634</f>
        <v>1594</v>
      </c>
    </row>
    <row r="637" ht="14.25" customHeight="1"/>
    <row r="638" ht="14.25" customHeight="1"/>
    <row r="639" spans="1:6" ht="24" customHeight="1">
      <c r="A639" s="123" t="s">
        <v>277</v>
      </c>
      <c r="B639" s="123"/>
      <c r="C639" s="123"/>
      <c r="D639" s="123"/>
      <c r="E639" s="123"/>
      <c r="F639" s="123"/>
    </row>
    <row r="640" spans="1:6" ht="14.25" customHeight="1">
      <c r="A640" s="124" t="s">
        <v>278</v>
      </c>
      <c r="B640" s="124"/>
      <c r="C640" s="124"/>
      <c r="D640" s="124"/>
      <c r="E640" s="124"/>
      <c r="F640" s="124"/>
    </row>
    <row r="641" spans="1:6" ht="14.25" customHeight="1">
      <c r="A641" s="82" t="s">
        <v>186</v>
      </c>
      <c r="B641" s="67" t="s">
        <v>4</v>
      </c>
      <c r="C641" s="67" t="s">
        <v>5</v>
      </c>
      <c r="D641" s="67" t="s">
        <v>6</v>
      </c>
      <c r="E641" s="37" t="s">
        <v>7</v>
      </c>
      <c r="F641" s="68" t="s">
        <v>206</v>
      </c>
    </row>
    <row r="642" spans="1:6" ht="14.25" customHeight="1">
      <c r="A642" s="69" t="s">
        <v>207</v>
      </c>
      <c r="B642">
        <v>6</v>
      </c>
      <c r="C642">
        <v>4</v>
      </c>
      <c r="D642">
        <v>8</v>
      </c>
      <c r="E642" s="41">
        <f aca="true" t="shared" si="58" ref="E642:E653">(B642+C642+D642)*36/100</f>
        <v>6.48</v>
      </c>
      <c r="F642" s="70">
        <f aca="true" t="shared" si="59" ref="F642:F653">(B642+C642+D642)*64/100</f>
        <v>11.52</v>
      </c>
    </row>
    <row r="643" spans="1:6" ht="14.25" customHeight="1">
      <c r="A643" s="69" t="s">
        <v>208</v>
      </c>
      <c r="B643">
        <v>6</v>
      </c>
      <c r="C643">
        <v>4</v>
      </c>
      <c r="D643">
        <v>8</v>
      </c>
      <c r="E643" s="41">
        <f t="shared" si="58"/>
        <v>6.48</v>
      </c>
      <c r="F643" s="70">
        <f t="shared" si="59"/>
        <v>11.52</v>
      </c>
    </row>
    <row r="644" spans="1:6" ht="14.25" customHeight="1">
      <c r="A644" s="69" t="s">
        <v>209</v>
      </c>
      <c r="B644">
        <v>5</v>
      </c>
      <c r="C644">
        <v>4</v>
      </c>
      <c r="D644">
        <v>8</v>
      </c>
      <c r="E644" s="41">
        <f t="shared" si="58"/>
        <v>6.12</v>
      </c>
      <c r="F644" s="70">
        <f t="shared" si="59"/>
        <v>10.88</v>
      </c>
    </row>
    <row r="645" spans="1:6" ht="14.25" customHeight="1">
      <c r="A645" s="69" t="s">
        <v>210</v>
      </c>
      <c r="B645">
        <v>5</v>
      </c>
      <c r="C645">
        <v>4</v>
      </c>
      <c r="D645">
        <v>8</v>
      </c>
      <c r="E645" s="41">
        <f t="shared" si="58"/>
        <v>6.12</v>
      </c>
      <c r="F645" s="70">
        <f t="shared" si="59"/>
        <v>10.88</v>
      </c>
    </row>
    <row r="646" spans="1:6" ht="14.25" customHeight="1">
      <c r="A646" s="69" t="s">
        <v>211</v>
      </c>
      <c r="B646">
        <v>5</v>
      </c>
      <c r="C646">
        <v>4</v>
      </c>
      <c r="D646">
        <v>8</v>
      </c>
      <c r="E646" s="41">
        <f t="shared" si="58"/>
        <v>6.12</v>
      </c>
      <c r="F646" s="70">
        <f t="shared" si="59"/>
        <v>10.88</v>
      </c>
    </row>
    <row r="647" spans="1:6" ht="14.25" customHeight="1">
      <c r="A647" s="69" t="s">
        <v>212</v>
      </c>
      <c r="B647">
        <v>5</v>
      </c>
      <c r="C647">
        <v>4</v>
      </c>
      <c r="D647">
        <v>7</v>
      </c>
      <c r="E647" s="41">
        <f t="shared" si="58"/>
        <v>5.76</v>
      </c>
      <c r="F647" s="70">
        <f t="shared" si="59"/>
        <v>10.24</v>
      </c>
    </row>
    <row r="648" spans="1:6" ht="14.25" customHeight="1">
      <c r="A648" s="69" t="s">
        <v>213</v>
      </c>
      <c r="B648">
        <v>6</v>
      </c>
      <c r="C648">
        <v>4</v>
      </c>
      <c r="D648">
        <v>7</v>
      </c>
      <c r="E648" s="41">
        <f t="shared" si="58"/>
        <v>6.12</v>
      </c>
      <c r="F648" s="70">
        <f t="shared" si="59"/>
        <v>10.88</v>
      </c>
    </row>
    <row r="649" spans="1:6" ht="14.25" customHeight="1">
      <c r="A649" s="69" t="s">
        <v>214</v>
      </c>
      <c r="B649">
        <v>5</v>
      </c>
      <c r="C649">
        <v>4</v>
      </c>
      <c r="D649">
        <v>8</v>
      </c>
      <c r="E649" s="41">
        <f t="shared" si="58"/>
        <v>6.12</v>
      </c>
      <c r="F649" s="70">
        <f t="shared" si="59"/>
        <v>10.88</v>
      </c>
    </row>
    <row r="650" spans="1:6" ht="14.25" customHeight="1">
      <c r="A650" s="69" t="s">
        <v>215</v>
      </c>
      <c r="B650">
        <v>5</v>
      </c>
      <c r="C650">
        <v>4</v>
      </c>
      <c r="D650">
        <v>8</v>
      </c>
      <c r="E650" s="41">
        <f t="shared" si="58"/>
        <v>6.12</v>
      </c>
      <c r="F650" s="70">
        <f t="shared" si="59"/>
        <v>10.88</v>
      </c>
    </row>
    <row r="651" spans="1:6" ht="14.25" customHeight="1">
      <c r="A651" s="69" t="s">
        <v>216</v>
      </c>
      <c r="B651">
        <v>6</v>
      </c>
      <c r="C651">
        <v>4</v>
      </c>
      <c r="D651">
        <v>8</v>
      </c>
      <c r="E651" s="41">
        <f t="shared" si="58"/>
        <v>6.48</v>
      </c>
      <c r="F651" s="70">
        <f t="shared" si="59"/>
        <v>11.52</v>
      </c>
    </row>
    <row r="652" spans="1:6" ht="14.25" customHeight="1">
      <c r="A652" s="69" t="s">
        <v>217</v>
      </c>
      <c r="B652">
        <v>5</v>
      </c>
      <c r="C652">
        <v>4</v>
      </c>
      <c r="D652">
        <v>7</v>
      </c>
      <c r="E652" s="41">
        <f t="shared" si="58"/>
        <v>5.76</v>
      </c>
      <c r="F652" s="70">
        <f t="shared" si="59"/>
        <v>10.24</v>
      </c>
    </row>
    <row r="653" spans="1:6" ht="14.25" customHeight="1">
      <c r="A653" s="69" t="s">
        <v>218</v>
      </c>
      <c r="B653">
        <v>5</v>
      </c>
      <c r="C653">
        <v>4</v>
      </c>
      <c r="D653">
        <v>8</v>
      </c>
      <c r="E653" s="41">
        <f t="shared" si="58"/>
        <v>6.12</v>
      </c>
      <c r="F653" s="70">
        <f t="shared" si="59"/>
        <v>10.88</v>
      </c>
    </row>
    <row r="654" spans="1:6" ht="14.25" customHeight="1">
      <c r="A654" s="78"/>
      <c r="B654" s="79">
        <f>SUM(B642:B653)</f>
        <v>64</v>
      </c>
      <c r="C654" s="79">
        <f>SUM(C642:C653)</f>
        <v>48</v>
      </c>
      <c r="D654" s="79">
        <f>SUM(D642:D653)</f>
        <v>93</v>
      </c>
      <c r="E654" s="79">
        <f>SUM(E642:E653)</f>
        <v>73.80000000000001</v>
      </c>
      <c r="F654" s="79">
        <f>SUM(F642:F653)</f>
        <v>131.2</v>
      </c>
    </row>
    <row r="655" spans="1:6" ht="14.25" customHeight="1">
      <c r="A655" s="75"/>
      <c r="B655" s="77">
        <f>B654/D656</f>
        <v>0.3121951219512195</v>
      </c>
      <c r="C655" s="77">
        <f>C654/D656</f>
        <v>0.23414634146341465</v>
      </c>
      <c r="D655" s="77">
        <f>D654/D656</f>
        <v>0.45365853658536587</v>
      </c>
      <c r="E655" s="77">
        <f>E654/F656</f>
        <v>0.36000000000000004</v>
      </c>
      <c r="F655" s="83">
        <f>F654/F656</f>
        <v>0.6399999999999999</v>
      </c>
    </row>
    <row r="656" spans="1:6" ht="14.25" customHeight="1">
      <c r="A656" s="75"/>
      <c r="B656" s="1"/>
      <c r="C656" s="1"/>
      <c r="D656" s="40">
        <f>B654+C654+D654</f>
        <v>205</v>
      </c>
      <c r="E656" s="1"/>
      <c r="F656" s="84">
        <f>E654+F654</f>
        <v>205</v>
      </c>
    </row>
    <row r="657" ht="14.25" customHeight="1">
      <c r="F657"/>
    </row>
    <row r="658" ht="14.25" customHeight="1">
      <c r="F658"/>
    </row>
    <row r="659" ht="14.25" customHeight="1">
      <c r="F659"/>
    </row>
    <row r="660" ht="14.25" customHeight="1"/>
    <row r="661" ht="14.25" customHeight="1"/>
    <row r="662" spans="1:6" ht="24" customHeight="1">
      <c r="A662" s="123" t="s">
        <v>279</v>
      </c>
      <c r="B662" s="123"/>
      <c r="C662" s="123"/>
      <c r="D662" s="123"/>
      <c r="E662" s="123"/>
      <c r="F662" s="123"/>
    </row>
    <row r="663" spans="1:6" ht="14.25" customHeight="1">
      <c r="A663" s="124" t="s">
        <v>280</v>
      </c>
      <c r="B663" s="124"/>
      <c r="C663" s="124"/>
      <c r="D663" s="124"/>
      <c r="E663" s="124"/>
      <c r="F663" s="124"/>
    </row>
    <row r="664" spans="1:6" ht="14.25" customHeight="1">
      <c r="A664" s="82" t="s">
        <v>186</v>
      </c>
      <c r="B664" s="67" t="s">
        <v>4</v>
      </c>
      <c r="C664" s="67" t="s">
        <v>5</v>
      </c>
      <c r="D664" s="67" t="s">
        <v>6</v>
      </c>
      <c r="E664" s="37" t="s">
        <v>7</v>
      </c>
      <c r="F664" s="68" t="s">
        <v>206</v>
      </c>
    </row>
    <row r="665" spans="1:6" ht="14.25" customHeight="1">
      <c r="A665" s="69" t="s">
        <v>207</v>
      </c>
      <c r="B665">
        <v>0</v>
      </c>
      <c r="C665">
        <v>0</v>
      </c>
      <c r="D665">
        <v>0</v>
      </c>
      <c r="E665" s="41">
        <f aca="true" t="shared" si="60" ref="E665:E676">(B665+C665+D665)*36/100</f>
        <v>0</v>
      </c>
      <c r="F665" s="70">
        <f aca="true" t="shared" si="61" ref="F665:F676">(B665+C665+D665)*64/100</f>
        <v>0</v>
      </c>
    </row>
    <row r="666" spans="1:6" ht="14.25" customHeight="1">
      <c r="A666" s="69" t="s">
        <v>208</v>
      </c>
      <c r="B666">
        <v>0</v>
      </c>
      <c r="C666">
        <v>0</v>
      </c>
      <c r="D666">
        <v>0</v>
      </c>
      <c r="E666" s="41">
        <f t="shared" si="60"/>
        <v>0</v>
      </c>
      <c r="F666" s="70">
        <f t="shared" si="61"/>
        <v>0</v>
      </c>
    </row>
    <row r="667" spans="1:6" ht="14.25" customHeight="1">
      <c r="A667" s="69" t="s">
        <v>209</v>
      </c>
      <c r="B667">
        <v>0</v>
      </c>
      <c r="C667">
        <v>0</v>
      </c>
      <c r="D667">
        <v>0</v>
      </c>
      <c r="E667" s="41">
        <f t="shared" si="60"/>
        <v>0</v>
      </c>
      <c r="F667" s="70">
        <f t="shared" si="61"/>
        <v>0</v>
      </c>
    </row>
    <row r="668" spans="1:6" ht="14.25" customHeight="1">
      <c r="A668" s="69" t="s">
        <v>210</v>
      </c>
      <c r="B668">
        <v>0</v>
      </c>
      <c r="C668">
        <v>0</v>
      </c>
      <c r="D668">
        <v>0</v>
      </c>
      <c r="E668" s="41">
        <f t="shared" si="60"/>
        <v>0</v>
      </c>
      <c r="F668" s="70">
        <f t="shared" si="61"/>
        <v>0</v>
      </c>
    </row>
    <row r="669" spans="1:6" ht="14.25" customHeight="1">
      <c r="A669" s="69" t="s">
        <v>211</v>
      </c>
      <c r="B669">
        <v>0</v>
      </c>
      <c r="C669">
        <v>0</v>
      </c>
      <c r="D669">
        <v>0</v>
      </c>
      <c r="E669" s="41">
        <f t="shared" si="60"/>
        <v>0</v>
      </c>
      <c r="F669" s="70">
        <f t="shared" si="61"/>
        <v>0</v>
      </c>
    </row>
    <row r="670" spans="1:6" ht="14.25" customHeight="1">
      <c r="A670" s="69" t="s">
        <v>212</v>
      </c>
      <c r="B670">
        <v>0</v>
      </c>
      <c r="C670">
        <v>0</v>
      </c>
      <c r="D670">
        <v>0</v>
      </c>
      <c r="E670" s="41">
        <f t="shared" si="60"/>
        <v>0</v>
      </c>
      <c r="F670" s="70">
        <f t="shared" si="61"/>
        <v>0</v>
      </c>
    </row>
    <row r="671" spans="1:6" ht="14.25" customHeight="1">
      <c r="A671" s="69" t="s">
        <v>213</v>
      </c>
      <c r="B671">
        <v>0</v>
      </c>
      <c r="C671">
        <v>0</v>
      </c>
      <c r="D671">
        <v>0</v>
      </c>
      <c r="E671" s="41">
        <f t="shared" si="60"/>
        <v>0</v>
      </c>
      <c r="F671" s="70">
        <f t="shared" si="61"/>
        <v>0</v>
      </c>
    </row>
    <row r="672" spans="1:6" ht="14.25" customHeight="1">
      <c r="A672" s="69" t="s">
        <v>214</v>
      </c>
      <c r="B672">
        <v>0</v>
      </c>
      <c r="C672">
        <v>0</v>
      </c>
      <c r="D672">
        <v>0</v>
      </c>
      <c r="E672" s="41">
        <f t="shared" si="60"/>
        <v>0</v>
      </c>
      <c r="F672" s="70">
        <f t="shared" si="61"/>
        <v>0</v>
      </c>
    </row>
    <row r="673" spans="1:6" ht="14.25" customHeight="1">
      <c r="A673" s="69" t="s">
        <v>215</v>
      </c>
      <c r="B673">
        <v>0</v>
      </c>
      <c r="C673">
        <v>0</v>
      </c>
      <c r="D673">
        <v>0</v>
      </c>
      <c r="E673" s="41">
        <f t="shared" si="60"/>
        <v>0</v>
      </c>
      <c r="F673" s="70">
        <f t="shared" si="61"/>
        <v>0</v>
      </c>
    </row>
    <row r="674" spans="1:6" ht="14.25" customHeight="1">
      <c r="A674" s="69" t="s">
        <v>216</v>
      </c>
      <c r="B674">
        <v>0</v>
      </c>
      <c r="C674">
        <v>0</v>
      </c>
      <c r="D674">
        <v>0</v>
      </c>
      <c r="E674" s="41">
        <f t="shared" si="60"/>
        <v>0</v>
      </c>
      <c r="F674" s="70">
        <f t="shared" si="61"/>
        <v>0</v>
      </c>
    </row>
    <row r="675" spans="1:6" ht="14.25" customHeight="1">
      <c r="A675" s="69" t="s">
        <v>217</v>
      </c>
      <c r="B675">
        <v>0</v>
      </c>
      <c r="C675">
        <v>0</v>
      </c>
      <c r="D675">
        <v>0</v>
      </c>
      <c r="E675" s="41">
        <f t="shared" si="60"/>
        <v>0</v>
      </c>
      <c r="F675" s="70">
        <f t="shared" si="61"/>
        <v>0</v>
      </c>
    </row>
    <row r="676" spans="1:6" ht="14.25" customHeight="1">
      <c r="A676" s="69" t="s">
        <v>218</v>
      </c>
      <c r="B676">
        <v>0</v>
      </c>
      <c r="C676">
        <v>0</v>
      </c>
      <c r="D676">
        <v>0</v>
      </c>
      <c r="E676" s="41">
        <f t="shared" si="60"/>
        <v>0</v>
      </c>
      <c r="F676" s="70">
        <f t="shared" si="61"/>
        <v>0</v>
      </c>
    </row>
    <row r="677" spans="1:6" ht="14.25" customHeight="1">
      <c r="A677" s="78"/>
      <c r="B677" s="79">
        <f>SUM(B665:B676)</f>
        <v>0</v>
      </c>
      <c r="C677" s="79">
        <f>SUM(C665:C676)</f>
        <v>0</v>
      </c>
      <c r="D677" s="79">
        <f>SUM(D665:D676)</f>
        <v>0</v>
      </c>
      <c r="E677" s="79">
        <f>SUM(E665:E676)</f>
        <v>0</v>
      </c>
      <c r="F677" s="79">
        <f>SUM(F665:F676)</f>
        <v>0</v>
      </c>
    </row>
    <row r="678" spans="1:6" ht="14.25" customHeight="1">
      <c r="A678" s="75"/>
      <c r="B678" s="87">
        <v>0.319241598684746</v>
      </c>
      <c r="C678" s="77">
        <v>0.23722207031707</v>
      </c>
      <c r="D678" s="77">
        <v>0.443536330998184</v>
      </c>
      <c r="E678" s="77">
        <v>0.35913775656940805</v>
      </c>
      <c r="F678" s="77">
        <v>0.6408622434305921</v>
      </c>
    </row>
    <row r="679" spans="1:6" ht="14.25" customHeight="1">
      <c r="A679" s="75"/>
      <c r="B679" s="1"/>
      <c r="C679" s="1"/>
      <c r="D679" s="40">
        <f>B677+C677+D677</f>
        <v>0</v>
      </c>
      <c r="E679" s="1"/>
      <c r="F679" s="84">
        <f>E677+F677</f>
        <v>0</v>
      </c>
    </row>
    <row r="680" ht="14.25" customHeight="1">
      <c r="F680"/>
    </row>
    <row r="681" ht="14.25" customHeight="1">
      <c r="F681"/>
    </row>
    <row r="682" ht="12.75" customHeight="1">
      <c r="F682"/>
    </row>
    <row r="683" ht="14.25" customHeight="1">
      <c r="A683" s="89"/>
    </row>
    <row r="684" spans="1:6" ht="24" customHeight="1">
      <c r="A684" s="123" t="s">
        <v>281</v>
      </c>
      <c r="B684" s="123"/>
      <c r="C684" s="123"/>
      <c r="D684" s="123"/>
      <c r="E684" s="123"/>
      <c r="F684" s="123"/>
    </row>
    <row r="685" spans="1:6" ht="14.25" customHeight="1">
      <c r="A685" s="124" t="s">
        <v>282</v>
      </c>
      <c r="B685" s="124"/>
      <c r="C685" s="124"/>
      <c r="D685" s="124"/>
      <c r="E685" s="124"/>
      <c r="F685" s="124"/>
    </row>
    <row r="686" spans="1:6" ht="14.25" customHeight="1">
      <c r="A686" s="82" t="s">
        <v>186</v>
      </c>
      <c r="B686" s="67" t="s">
        <v>4</v>
      </c>
      <c r="C686" s="67" t="s">
        <v>5</v>
      </c>
      <c r="D686" s="67" t="s">
        <v>6</v>
      </c>
      <c r="E686" s="37" t="s">
        <v>7</v>
      </c>
      <c r="F686" s="68" t="s">
        <v>206</v>
      </c>
    </row>
    <row r="687" spans="1:6" ht="14.25" customHeight="1">
      <c r="A687" s="69" t="s">
        <v>207</v>
      </c>
      <c r="B687">
        <v>4</v>
      </c>
      <c r="C687">
        <v>4</v>
      </c>
      <c r="D687">
        <v>7</v>
      </c>
      <c r="E687" s="41">
        <f aca="true" t="shared" si="62" ref="E687:E698">(B687+C687+D687)*36/100</f>
        <v>5.4</v>
      </c>
      <c r="F687" s="70">
        <f aca="true" t="shared" si="63" ref="F687:F698">(B687+C687+D687)*64/100</f>
        <v>9.6</v>
      </c>
    </row>
    <row r="688" spans="1:6" ht="14.25" customHeight="1">
      <c r="A688" s="69" t="s">
        <v>208</v>
      </c>
      <c r="B688">
        <v>5</v>
      </c>
      <c r="C688">
        <v>3</v>
      </c>
      <c r="D688">
        <v>6</v>
      </c>
      <c r="E688" s="41">
        <f t="shared" si="62"/>
        <v>5.04</v>
      </c>
      <c r="F688" s="70">
        <f t="shared" si="63"/>
        <v>8.96</v>
      </c>
    </row>
    <row r="689" spans="1:6" ht="14.25" customHeight="1">
      <c r="A689" s="69" t="s">
        <v>209</v>
      </c>
      <c r="B689">
        <v>4</v>
      </c>
      <c r="C689">
        <v>4</v>
      </c>
      <c r="D689">
        <v>7</v>
      </c>
      <c r="E689" s="41">
        <f t="shared" si="62"/>
        <v>5.4</v>
      </c>
      <c r="F689" s="70">
        <f t="shared" si="63"/>
        <v>9.6</v>
      </c>
    </row>
    <row r="690" spans="1:6" ht="14.25" customHeight="1">
      <c r="A690" s="69" t="s">
        <v>210</v>
      </c>
      <c r="B690">
        <v>5</v>
      </c>
      <c r="C690">
        <v>3</v>
      </c>
      <c r="D690">
        <v>7</v>
      </c>
      <c r="E690" s="41">
        <f t="shared" si="62"/>
        <v>5.4</v>
      </c>
      <c r="F690" s="70">
        <f t="shared" si="63"/>
        <v>9.6</v>
      </c>
    </row>
    <row r="691" spans="1:6" ht="14.25" customHeight="1">
      <c r="A691" s="69" t="s">
        <v>211</v>
      </c>
      <c r="B691">
        <v>4</v>
      </c>
      <c r="C691">
        <v>3</v>
      </c>
      <c r="D691">
        <v>7</v>
      </c>
      <c r="E691" s="41">
        <f t="shared" si="62"/>
        <v>5.04</v>
      </c>
      <c r="F691" s="70">
        <f t="shared" si="63"/>
        <v>8.96</v>
      </c>
    </row>
    <row r="692" spans="1:6" ht="14.25" customHeight="1">
      <c r="A692" s="69" t="s">
        <v>212</v>
      </c>
      <c r="B692">
        <v>5</v>
      </c>
      <c r="C692">
        <v>3</v>
      </c>
      <c r="D692">
        <v>6</v>
      </c>
      <c r="E692" s="41">
        <f t="shared" si="62"/>
        <v>5.04</v>
      </c>
      <c r="F692" s="70">
        <f t="shared" si="63"/>
        <v>8.96</v>
      </c>
    </row>
    <row r="693" spans="1:6" ht="14.25" customHeight="1">
      <c r="A693" s="69" t="s">
        <v>213</v>
      </c>
      <c r="B693">
        <v>4</v>
      </c>
      <c r="C693">
        <v>4</v>
      </c>
      <c r="D693">
        <v>6</v>
      </c>
      <c r="E693" s="41">
        <f t="shared" si="62"/>
        <v>5.04</v>
      </c>
      <c r="F693" s="70">
        <f t="shared" si="63"/>
        <v>8.96</v>
      </c>
    </row>
    <row r="694" spans="1:6" ht="14.25" customHeight="1">
      <c r="A694" s="69" t="s">
        <v>214</v>
      </c>
      <c r="B694">
        <v>5</v>
      </c>
      <c r="C694">
        <v>3</v>
      </c>
      <c r="D694">
        <v>7</v>
      </c>
      <c r="E694" s="41">
        <f t="shared" si="62"/>
        <v>5.4</v>
      </c>
      <c r="F694" s="70">
        <f t="shared" si="63"/>
        <v>9.6</v>
      </c>
    </row>
    <row r="695" spans="1:6" ht="14.25" customHeight="1">
      <c r="A695" s="69" t="s">
        <v>215</v>
      </c>
      <c r="B695">
        <v>4</v>
      </c>
      <c r="C695">
        <v>4</v>
      </c>
      <c r="D695">
        <v>7</v>
      </c>
      <c r="E695" s="41">
        <f t="shared" si="62"/>
        <v>5.4</v>
      </c>
      <c r="F695" s="70">
        <f t="shared" si="63"/>
        <v>9.6</v>
      </c>
    </row>
    <row r="696" spans="1:6" ht="14.25" customHeight="1">
      <c r="A696" s="69" t="s">
        <v>216</v>
      </c>
      <c r="B696">
        <v>4</v>
      </c>
      <c r="C696">
        <v>3</v>
      </c>
      <c r="D696">
        <v>6</v>
      </c>
      <c r="E696" s="41">
        <f t="shared" si="62"/>
        <v>4.68</v>
      </c>
      <c r="F696" s="70">
        <f t="shared" si="63"/>
        <v>8.32</v>
      </c>
    </row>
    <row r="697" spans="1:6" ht="14.25" customHeight="1">
      <c r="A697" s="69" t="s">
        <v>217</v>
      </c>
      <c r="B697">
        <v>5</v>
      </c>
      <c r="C697">
        <v>3</v>
      </c>
      <c r="D697">
        <v>6</v>
      </c>
      <c r="E697" s="41">
        <f t="shared" si="62"/>
        <v>5.04</v>
      </c>
      <c r="F697" s="70">
        <f t="shared" si="63"/>
        <v>8.96</v>
      </c>
    </row>
    <row r="698" spans="1:6" ht="14.25" customHeight="1">
      <c r="A698" s="69" t="s">
        <v>218</v>
      </c>
      <c r="B698">
        <v>4</v>
      </c>
      <c r="C698">
        <v>3</v>
      </c>
      <c r="D698">
        <v>7</v>
      </c>
      <c r="E698" s="41">
        <f t="shared" si="62"/>
        <v>5.04</v>
      </c>
      <c r="F698" s="70">
        <f t="shared" si="63"/>
        <v>8.96</v>
      </c>
    </row>
    <row r="699" spans="1:6" ht="14.25" customHeight="1">
      <c r="A699" s="78"/>
      <c r="B699" s="79">
        <f>SUM(B687:B698)</f>
        <v>53</v>
      </c>
      <c r="C699" s="79">
        <f>SUM(C687:C698)</f>
        <v>40</v>
      </c>
      <c r="D699" s="79">
        <f>SUM(D687:D698)</f>
        <v>79</v>
      </c>
      <c r="E699" s="79">
        <f>SUM(E687:E698)</f>
        <v>61.919999999999995</v>
      </c>
      <c r="F699" s="79">
        <f>SUM(F687:F698)</f>
        <v>110.08000000000001</v>
      </c>
    </row>
    <row r="700" spans="1:6" ht="14.25" customHeight="1">
      <c r="A700" s="75"/>
      <c r="B700" s="77">
        <f>B699/D701</f>
        <v>0.3081395348837209</v>
      </c>
      <c r="C700" s="77">
        <f>C699/D701</f>
        <v>0.23255813953488372</v>
      </c>
      <c r="D700" s="77">
        <f>D699/D701</f>
        <v>0.45930232558139533</v>
      </c>
      <c r="E700" s="77">
        <f>E699/F701</f>
        <v>0.36</v>
      </c>
      <c r="F700" s="83">
        <f>F699/F701</f>
        <v>0.6400000000000001</v>
      </c>
    </row>
    <row r="701" spans="1:6" ht="14.25" customHeight="1">
      <c r="A701" s="75"/>
      <c r="B701" s="1"/>
      <c r="C701" s="1"/>
      <c r="D701" s="40">
        <f>B699+C699+D699</f>
        <v>172</v>
      </c>
      <c r="E701" s="1"/>
      <c r="F701" s="84">
        <f>E699+F699</f>
        <v>172</v>
      </c>
    </row>
    <row r="702" ht="14.25" customHeight="1">
      <c r="F702"/>
    </row>
    <row r="703" ht="14.25" customHeight="1">
      <c r="F703"/>
    </row>
    <row r="704" ht="14.25" customHeight="1">
      <c r="F704"/>
    </row>
    <row r="705" ht="14.25" customHeight="1"/>
    <row r="706" spans="1:6" ht="24" customHeight="1">
      <c r="A706" s="123" t="s">
        <v>283</v>
      </c>
      <c r="B706" s="123"/>
      <c r="C706" s="123"/>
      <c r="D706" s="123"/>
      <c r="E706" s="123"/>
      <c r="F706" s="123"/>
    </row>
    <row r="707" spans="1:6" ht="14.25" customHeight="1">
      <c r="A707" s="124" t="s">
        <v>284</v>
      </c>
      <c r="B707" s="124"/>
      <c r="C707" s="124"/>
      <c r="D707" s="124"/>
      <c r="E707" s="124"/>
      <c r="F707" s="124"/>
    </row>
    <row r="708" spans="1:6" ht="14.25" customHeight="1">
      <c r="A708" s="82" t="s">
        <v>186</v>
      </c>
      <c r="B708" s="67" t="s">
        <v>4</v>
      </c>
      <c r="C708" s="67" t="s">
        <v>5</v>
      </c>
      <c r="D708" s="67" t="s">
        <v>6</v>
      </c>
      <c r="E708" s="37" t="s">
        <v>7</v>
      </c>
      <c r="F708" s="68" t="s">
        <v>206</v>
      </c>
    </row>
    <row r="709" spans="1:6" ht="14.25" customHeight="1">
      <c r="A709" s="69" t="s">
        <v>207</v>
      </c>
      <c r="B709">
        <v>9</v>
      </c>
      <c r="C709">
        <v>6</v>
      </c>
      <c r="D709">
        <v>13</v>
      </c>
      <c r="E709" s="41">
        <f aca="true" t="shared" si="64" ref="E709:E720">(B709+C709+D709)*36/100</f>
        <v>10.08</v>
      </c>
      <c r="F709" s="70">
        <f aca="true" t="shared" si="65" ref="F709:F720">(B709+C709+D709)*64/100</f>
        <v>17.92</v>
      </c>
    </row>
    <row r="710" spans="1:6" ht="14.25" customHeight="1">
      <c r="A710" s="69" t="s">
        <v>208</v>
      </c>
      <c r="B710">
        <v>10</v>
      </c>
      <c r="C710">
        <v>7</v>
      </c>
      <c r="D710">
        <v>13</v>
      </c>
      <c r="E710" s="41">
        <f t="shared" si="64"/>
        <v>10.8</v>
      </c>
      <c r="F710" s="70">
        <f t="shared" si="65"/>
        <v>19.2</v>
      </c>
    </row>
    <row r="711" spans="1:6" ht="14.25" customHeight="1">
      <c r="A711" s="69" t="s">
        <v>209</v>
      </c>
      <c r="B711">
        <v>9</v>
      </c>
      <c r="C711">
        <v>6</v>
      </c>
      <c r="D711">
        <v>13</v>
      </c>
      <c r="E711" s="41">
        <f t="shared" si="64"/>
        <v>10.08</v>
      </c>
      <c r="F711" s="70">
        <f t="shared" si="65"/>
        <v>17.92</v>
      </c>
    </row>
    <row r="712" spans="1:6" ht="14.25" customHeight="1">
      <c r="A712" s="69" t="s">
        <v>210</v>
      </c>
      <c r="E712" s="41">
        <f t="shared" si="64"/>
        <v>0</v>
      </c>
      <c r="F712" s="70">
        <f t="shared" si="65"/>
        <v>0</v>
      </c>
    </row>
    <row r="713" spans="1:6" ht="14.25" customHeight="1">
      <c r="A713" s="69" t="s">
        <v>211</v>
      </c>
      <c r="B713" s="90">
        <v>10</v>
      </c>
      <c r="C713" s="90">
        <v>7</v>
      </c>
      <c r="D713" s="90">
        <v>15</v>
      </c>
      <c r="E713" s="41">
        <f t="shared" si="64"/>
        <v>11.52</v>
      </c>
      <c r="F713" s="70">
        <f t="shared" si="65"/>
        <v>20.48</v>
      </c>
    </row>
    <row r="714" spans="1:6" ht="14.25" customHeight="1">
      <c r="A714" s="69" t="s">
        <v>212</v>
      </c>
      <c r="B714" s="88">
        <v>9</v>
      </c>
      <c r="C714" s="88">
        <v>6</v>
      </c>
      <c r="D714" s="88">
        <v>13</v>
      </c>
      <c r="E714" s="41">
        <f t="shared" si="64"/>
        <v>10.08</v>
      </c>
      <c r="F714" s="70">
        <f t="shared" si="65"/>
        <v>17.92</v>
      </c>
    </row>
    <row r="715" spans="1:6" ht="14.25" customHeight="1">
      <c r="A715" s="69" t="s">
        <v>213</v>
      </c>
      <c r="B715" s="88">
        <v>10</v>
      </c>
      <c r="C715" s="88">
        <v>8</v>
      </c>
      <c r="D715" s="88">
        <v>14</v>
      </c>
      <c r="E715" s="41">
        <f t="shared" si="64"/>
        <v>11.52</v>
      </c>
      <c r="F715" s="70">
        <f t="shared" si="65"/>
        <v>20.48</v>
      </c>
    </row>
    <row r="716" spans="1:6" ht="14.25" customHeight="1">
      <c r="A716" s="69" t="s">
        <v>214</v>
      </c>
      <c r="B716" s="91">
        <v>9</v>
      </c>
      <c r="C716">
        <v>6</v>
      </c>
      <c r="D716">
        <v>14</v>
      </c>
      <c r="E716" s="41">
        <f t="shared" si="64"/>
        <v>10.44</v>
      </c>
      <c r="F716" s="70">
        <f t="shared" si="65"/>
        <v>18.56</v>
      </c>
    </row>
    <row r="717" spans="1:6" ht="14.25" customHeight="1">
      <c r="A717" s="69" t="s">
        <v>215</v>
      </c>
      <c r="B717">
        <v>10</v>
      </c>
      <c r="C717">
        <v>7</v>
      </c>
      <c r="D717">
        <v>14</v>
      </c>
      <c r="E717" s="41">
        <f t="shared" si="64"/>
        <v>11.16</v>
      </c>
      <c r="F717" s="70">
        <f t="shared" si="65"/>
        <v>19.84</v>
      </c>
    </row>
    <row r="718" spans="1:6" ht="14.25" customHeight="1">
      <c r="A718" s="69" t="s">
        <v>216</v>
      </c>
      <c r="B718">
        <v>8</v>
      </c>
      <c r="C718">
        <v>6</v>
      </c>
      <c r="D718">
        <v>11</v>
      </c>
      <c r="E718" s="41">
        <f t="shared" si="64"/>
        <v>9</v>
      </c>
      <c r="F718" s="70">
        <f t="shared" si="65"/>
        <v>16</v>
      </c>
    </row>
    <row r="719" spans="1:6" ht="14.25" customHeight="1">
      <c r="A719" s="69" t="s">
        <v>217</v>
      </c>
      <c r="B719">
        <v>9</v>
      </c>
      <c r="C719">
        <v>6</v>
      </c>
      <c r="D719">
        <v>12</v>
      </c>
      <c r="E719" s="41">
        <f t="shared" si="64"/>
        <v>9.72</v>
      </c>
      <c r="F719" s="70">
        <f t="shared" si="65"/>
        <v>17.28</v>
      </c>
    </row>
    <row r="720" spans="1:6" ht="14.25" customHeight="1">
      <c r="A720" s="69" t="s">
        <v>218</v>
      </c>
      <c r="B720">
        <v>9</v>
      </c>
      <c r="C720">
        <v>7</v>
      </c>
      <c r="D720">
        <v>12</v>
      </c>
      <c r="E720" s="41">
        <f t="shared" si="64"/>
        <v>10.08</v>
      </c>
      <c r="F720" s="70">
        <f t="shared" si="65"/>
        <v>17.92</v>
      </c>
    </row>
    <row r="721" spans="1:6" ht="14.25" customHeight="1">
      <c r="A721" s="78"/>
      <c r="B721" s="79">
        <f>SUM(B709:B720)</f>
        <v>102</v>
      </c>
      <c r="C721" s="79">
        <f>SUM(C709:C720)</f>
        <v>72</v>
      </c>
      <c r="D721" s="79">
        <f>SUM(D709:D720)</f>
        <v>144</v>
      </c>
      <c r="E721" s="79">
        <f>SUM(E709:E720)</f>
        <v>114.47999999999999</v>
      </c>
      <c r="F721" s="79">
        <f>SUM(F709:F720)</f>
        <v>203.52000000000004</v>
      </c>
    </row>
    <row r="722" spans="1:6" ht="14.25" customHeight="1">
      <c r="A722" s="75"/>
      <c r="B722" s="77">
        <f>B721/D723</f>
        <v>0.32075471698113206</v>
      </c>
      <c r="C722" s="77">
        <f>C721/D723</f>
        <v>0.22641509433962265</v>
      </c>
      <c r="D722" s="77">
        <f>D721/D723</f>
        <v>0.4528301886792453</v>
      </c>
      <c r="E722" s="77">
        <f>E721/F723</f>
        <v>0.36</v>
      </c>
      <c r="F722" s="83">
        <f>F721/F723</f>
        <v>0.6400000000000001</v>
      </c>
    </row>
    <row r="723" spans="1:6" ht="14.25" customHeight="1">
      <c r="A723" s="75"/>
      <c r="B723" s="1"/>
      <c r="C723" s="1"/>
      <c r="D723" s="40">
        <f>B721+C721+D721</f>
        <v>318</v>
      </c>
      <c r="E723" s="1"/>
      <c r="F723" s="84">
        <f>E721+F721</f>
        <v>318</v>
      </c>
    </row>
    <row r="724" ht="14.25" customHeight="1">
      <c r="F724"/>
    </row>
    <row r="725" ht="14.25" customHeight="1">
      <c r="F725"/>
    </row>
    <row r="726" ht="14.25" customHeight="1">
      <c r="F726"/>
    </row>
    <row r="727" ht="14.25" customHeight="1"/>
    <row r="728" spans="1:6" ht="24" customHeight="1">
      <c r="A728" s="123" t="s">
        <v>285</v>
      </c>
      <c r="B728" s="123"/>
      <c r="C728" s="123"/>
      <c r="D728" s="123"/>
      <c r="E728" s="123"/>
      <c r="F728" s="123"/>
    </row>
    <row r="729" spans="1:6" ht="14.25" customHeight="1">
      <c r="A729" s="124" t="s">
        <v>286</v>
      </c>
      <c r="B729" s="124"/>
      <c r="C729" s="124"/>
      <c r="D729" s="124"/>
      <c r="E729" s="124"/>
      <c r="F729" s="124"/>
    </row>
    <row r="730" spans="1:6" ht="14.25" customHeight="1">
      <c r="A730" s="82" t="s">
        <v>186</v>
      </c>
      <c r="B730" s="67" t="s">
        <v>4</v>
      </c>
      <c r="C730" s="67" t="s">
        <v>5</v>
      </c>
      <c r="D730" s="67" t="s">
        <v>6</v>
      </c>
      <c r="E730" s="37" t="s">
        <v>7</v>
      </c>
      <c r="F730" s="68" t="s">
        <v>206</v>
      </c>
    </row>
    <row r="731" spans="1:6" ht="14.25" customHeight="1">
      <c r="A731" s="69" t="s">
        <v>207</v>
      </c>
      <c r="B731">
        <v>0</v>
      </c>
      <c r="C731">
        <v>0</v>
      </c>
      <c r="D731">
        <v>0</v>
      </c>
      <c r="E731" s="41">
        <f aca="true" t="shared" si="66" ref="E731:E742">(B731+C731+D731)*36/100</f>
        <v>0</v>
      </c>
      <c r="F731" s="70">
        <f aca="true" t="shared" si="67" ref="F731:F742">(B731+C731+D731)*64/100</f>
        <v>0</v>
      </c>
    </row>
    <row r="732" spans="1:6" ht="14.25" customHeight="1">
      <c r="A732" s="69" t="s">
        <v>208</v>
      </c>
      <c r="B732">
        <v>0</v>
      </c>
      <c r="C732">
        <v>0</v>
      </c>
      <c r="D732">
        <v>0</v>
      </c>
      <c r="E732" s="41">
        <f t="shared" si="66"/>
        <v>0</v>
      </c>
      <c r="F732" s="70">
        <f t="shared" si="67"/>
        <v>0</v>
      </c>
    </row>
    <row r="733" spans="1:6" ht="14.25" customHeight="1">
      <c r="A733" s="69" t="s">
        <v>209</v>
      </c>
      <c r="B733">
        <v>0</v>
      </c>
      <c r="C733">
        <v>0</v>
      </c>
      <c r="D733">
        <v>0</v>
      </c>
      <c r="E733" s="41">
        <f t="shared" si="66"/>
        <v>0</v>
      </c>
      <c r="F733" s="70">
        <f t="shared" si="67"/>
        <v>0</v>
      </c>
    </row>
    <row r="734" spans="1:6" ht="14.25" customHeight="1">
      <c r="A734" s="69" t="s">
        <v>210</v>
      </c>
      <c r="B734">
        <v>0</v>
      </c>
      <c r="C734">
        <v>0</v>
      </c>
      <c r="D734">
        <v>0</v>
      </c>
      <c r="E734" s="41">
        <f t="shared" si="66"/>
        <v>0</v>
      </c>
      <c r="F734" s="70">
        <f t="shared" si="67"/>
        <v>0</v>
      </c>
    </row>
    <row r="735" spans="1:6" ht="14.25" customHeight="1">
      <c r="A735" s="69" t="s">
        <v>211</v>
      </c>
      <c r="B735" s="88">
        <v>0</v>
      </c>
      <c r="C735" s="88">
        <v>0</v>
      </c>
      <c r="D735" s="88">
        <v>0</v>
      </c>
      <c r="E735" s="41">
        <f t="shared" si="66"/>
        <v>0</v>
      </c>
      <c r="F735" s="70">
        <f t="shared" si="67"/>
        <v>0</v>
      </c>
    </row>
    <row r="736" spans="1:6" ht="14.25" customHeight="1">
      <c r="A736" s="69" t="s">
        <v>212</v>
      </c>
      <c r="B736">
        <v>0</v>
      </c>
      <c r="C736">
        <v>0</v>
      </c>
      <c r="D736">
        <v>0</v>
      </c>
      <c r="E736" s="41">
        <f t="shared" si="66"/>
        <v>0</v>
      </c>
      <c r="F736" s="70">
        <f t="shared" si="67"/>
        <v>0</v>
      </c>
    </row>
    <row r="737" spans="1:6" ht="14.25" customHeight="1">
      <c r="A737" s="69" t="s">
        <v>213</v>
      </c>
      <c r="B737">
        <v>0</v>
      </c>
      <c r="C737">
        <v>0</v>
      </c>
      <c r="D737">
        <v>0</v>
      </c>
      <c r="E737" s="41">
        <f t="shared" si="66"/>
        <v>0</v>
      </c>
      <c r="F737" s="70">
        <f t="shared" si="67"/>
        <v>0</v>
      </c>
    </row>
    <row r="738" spans="1:6" ht="14.25" customHeight="1">
      <c r="A738" s="69" t="s">
        <v>214</v>
      </c>
      <c r="B738">
        <v>0</v>
      </c>
      <c r="C738">
        <v>0</v>
      </c>
      <c r="D738">
        <v>0</v>
      </c>
      <c r="E738" s="41">
        <f t="shared" si="66"/>
        <v>0</v>
      </c>
      <c r="F738" s="70">
        <f t="shared" si="67"/>
        <v>0</v>
      </c>
    </row>
    <row r="739" spans="1:6" ht="14.25" customHeight="1">
      <c r="A739" s="69" t="s">
        <v>215</v>
      </c>
      <c r="B739">
        <v>0</v>
      </c>
      <c r="C739">
        <v>0</v>
      </c>
      <c r="D739">
        <v>0</v>
      </c>
      <c r="E739" s="41">
        <f t="shared" si="66"/>
        <v>0</v>
      </c>
      <c r="F739" s="70">
        <f t="shared" si="67"/>
        <v>0</v>
      </c>
    </row>
    <row r="740" spans="1:6" ht="14.25" customHeight="1">
      <c r="A740" s="69" t="s">
        <v>216</v>
      </c>
      <c r="B740">
        <v>0</v>
      </c>
      <c r="C740">
        <v>0</v>
      </c>
      <c r="D740">
        <v>0</v>
      </c>
      <c r="E740" s="41">
        <f t="shared" si="66"/>
        <v>0</v>
      </c>
      <c r="F740" s="70">
        <f t="shared" si="67"/>
        <v>0</v>
      </c>
    </row>
    <row r="741" spans="1:6" ht="14.25" customHeight="1">
      <c r="A741" s="69" t="s">
        <v>217</v>
      </c>
      <c r="B741">
        <v>0</v>
      </c>
      <c r="C741">
        <v>0</v>
      </c>
      <c r="D741">
        <v>0</v>
      </c>
      <c r="E741" s="41">
        <f t="shared" si="66"/>
        <v>0</v>
      </c>
      <c r="F741" s="70">
        <f t="shared" si="67"/>
        <v>0</v>
      </c>
    </row>
    <row r="742" spans="1:6" ht="14.25" customHeight="1">
      <c r="A742" s="69" t="s">
        <v>218</v>
      </c>
      <c r="B742">
        <v>0</v>
      </c>
      <c r="C742">
        <v>0</v>
      </c>
      <c r="D742">
        <v>0</v>
      </c>
      <c r="E742" s="41">
        <f t="shared" si="66"/>
        <v>0</v>
      </c>
      <c r="F742" s="70">
        <f t="shared" si="67"/>
        <v>0</v>
      </c>
    </row>
    <row r="743" spans="1:6" ht="14.25" customHeight="1">
      <c r="A743" s="78"/>
      <c r="B743" s="79">
        <f>SUM(B732:B742)</f>
        <v>0</v>
      </c>
      <c r="C743" s="79">
        <f>SUM(C732:C742)</f>
        <v>0</v>
      </c>
      <c r="D743" s="79">
        <f>SUM(D732:D742)</f>
        <v>0</v>
      </c>
      <c r="E743" s="79">
        <f>SUM(E732:E742)</f>
        <v>0</v>
      </c>
      <c r="F743" s="79">
        <f>SUM(F732:F742)</f>
        <v>0</v>
      </c>
    </row>
    <row r="744" spans="1:6" ht="14.25" customHeight="1">
      <c r="A744" s="75"/>
      <c r="B744" s="87">
        <v>0.319241598684746</v>
      </c>
      <c r="C744" s="77">
        <v>0.23722207031707</v>
      </c>
      <c r="D744" s="77">
        <v>0.443536330998184</v>
      </c>
      <c r="E744" s="77">
        <v>0.35913775656940805</v>
      </c>
      <c r="F744" s="77">
        <v>0.6408622434305921</v>
      </c>
    </row>
    <row r="745" spans="1:6" ht="14.25" customHeight="1">
      <c r="A745" s="75"/>
      <c r="B745" s="1"/>
      <c r="C745" s="1"/>
      <c r="D745" s="40">
        <f>B743+C743+D743</f>
        <v>0</v>
      </c>
      <c r="E745" s="1"/>
      <c r="F745" s="84">
        <f>E743+F743</f>
        <v>0</v>
      </c>
    </row>
    <row r="746" ht="14.25" customHeight="1">
      <c r="F746"/>
    </row>
    <row r="747" ht="14.25" customHeight="1">
      <c r="F747"/>
    </row>
    <row r="748" ht="14.25" customHeight="1">
      <c r="F748"/>
    </row>
    <row r="749" ht="14.25" customHeight="1">
      <c r="F749"/>
    </row>
    <row r="750" ht="14.25" customHeight="1">
      <c r="F750"/>
    </row>
    <row r="751" ht="14.25" customHeight="1"/>
    <row r="752" ht="14.25" customHeight="1"/>
    <row r="753" ht="14.25" customHeight="1"/>
    <row r="754" spans="1:6" ht="24" customHeight="1">
      <c r="A754" s="123" t="s">
        <v>287</v>
      </c>
      <c r="B754" s="123"/>
      <c r="C754" s="123"/>
      <c r="D754" s="123"/>
      <c r="E754" s="123"/>
      <c r="F754" s="123"/>
    </row>
    <row r="755" spans="1:6" ht="14.25" customHeight="1">
      <c r="A755" s="124" t="s">
        <v>288</v>
      </c>
      <c r="B755" s="124"/>
      <c r="C755" s="124"/>
      <c r="D755" s="124"/>
      <c r="E755" s="124"/>
      <c r="F755" s="124"/>
    </row>
    <row r="756" spans="1:6" ht="14.25" customHeight="1">
      <c r="A756" s="82"/>
      <c r="B756" s="67" t="s">
        <v>4</v>
      </c>
      <c r="C756" s="67" t="s">
        <v>5</v>
      </c>
      <c r="D756" s="67" t="s">
        <v>6</v>
      </c>
      <c r="E756" s="37" t="s">
        <v>7</v>
      </c>
      <c r="F756" s="68" t="s">
        <v>206</v>
      </c>
    </row>
    <row r="757" spans="1:6" ht="14.25" customHeight="1">
      <c r="A757" s="69" t="s">
        <v>207</v>
      </c>
      <c r="B757">
        <v>13</v>
      </c>
      <c r="C757">
        <v>12</v>
      </c>
      <c r="D757">
        <v>22</v>
      </c>
      <c r="E757" s="41">
        <f aca="true" t="shared" si="68" ref="E757:E768">(B757+C757+D757)*36/100</f>
        <v>16.92</v>
      </c>
      <c r="F757" s="70">
        <f aca="true" t="shared" si="69" ref="F757:F768">(B757+C757+D757)*64/100</f>
        <v>30.08</v>
      </c>
    </row>
    <row r="758" spans="1:6" ht="14.25" customHeight="1">
      <c r="A758" s="69" t="s">
        <v>208</v>
      </c>
      <c r="B758">
        <v>17</v>
      </c>
      <c r="C758">
        <v>12</v>
      </c>
      <c r="D758">
        <v>23</v>
      </c>
      <c r="E758" s="41">
        <f t="shared" si="68"/>
        <v>18.72</v>
      </c>
      <c r="F758" s="70">
        <f t="shared" si="69"/>
        <v>33.28</v>
      </c>
    </row>
    <row r="759" spans="1:6" ht="14.25" customHeight="1">
      <c r="A759" s="69" t="s">
        <v>209</v>
      </c>
      <c r="B759">
        <v>17</v>
      </c>
      <c r="C759">
        <v>14</v>
      </c>
      <c r="D759">
        <v>24</v>
      </c>
      <c r="E759" s="41">
        <f t="shared" si="68"/>
        <v>19.8</v>
      </c>
      <c r="F759" s="70">
        <f t="shared" si="69"/>
        <v>35.2</v>
      </c>
    </row>
    <row r="760" spans="1:6" ht="17.25" customHeight="1">
      <c r="A760" s="69" t="s">
        <v>210</v>
      </c>
      <c r="B760">
        <v>16</v>
      </c>
      <c r="C760">
        <v>12</v>
      </c>
      <c r="D760">
        <v>27</v>
      </c>
      <c r="E760" s="41">
        <f t="shared" si="68"/>
        <v>19.8</v>
      </c>
      <c r="F760" s="70">
        <f t="shared" si="69"/>
        <v>35.2</v>
      </c>
    </row>
    <row r="761" spans="1:6" ht="14.25" customHeight="1">
      <c r="A761" s="69" t="s">
        <v>211</v>
      </c>
      <c r="B761">
        <v>16</v>
      </c>
      <c r="C761">
        <v>12</v>
      </c>
      <c r="D761">
        <v>25</v>
      </c>
      <c r="E761" s="41">
        <f t="shared" si="68"/>
        <v>19.08</v>
      </c>
      <c r="F761" s="70">
        <f t="shared" si="69"/>
        <v>33.92</v>
      </c>
    </row>
    <row r="762" spans="1:6" ht="14.25" customHeight="1">
      <c r="A762" s="69" t="s">
        <v>212</v>
      </c>
      <c r="B762">
        <v>16</v>
      </c>
      <c r="C762">
        <v>12</v>
      </c>
      <c r="D762">
        <v>20</v>
      </c>
      <c r="E762" s="41">
        <f t="shared" si="68"/>
        <v>17.28</v>
      </c>
      <c r="F762" s="70">
        <f t="shared" si="69"/>
        <v>30.72</v>
      </c>
    </row>
    <row r="763" spans="1:6" ht="14.25" customHeight="1">
      <c r="A763" s="69" t="s">
        <v>213</v>
      </c>
      <c r="B763">
        <v>17</v>
      </c>
      <c r="C763">
        <v>13</v>
      </c>
      <c r="D763">
        <v>24</v>
      </c>
      <c r="E763" s="41">
        <f t="shared" si="68"/>
        <v>19.44</v>
      </c>
      <c r="F763" s="70">
        <f t="shared" si="69"/>
        <v>34.56</v>
      </c>
    </row>
    <row r="764" spans="1:6" ht="14.25" customHeight="1">
      <c r="A764" s="69" t="s">
        <v>214</v>
      </c>
      <c r="B764">
        <v>15</v>
      </c>
      <c r="C764">
        <v>12</v>
      </c>
      <c r="D764">
        <v>24</v>
      </c>
      <c r="E764" s="41">
        <f t="shared" si="68"/>
        <v>18.36</v>
      </c>
      <c r="F764" s="70">
        <f t="shared" si="69"/>
        <v>32.64</v>
      </c>
    </row>
    <row r="765" spans="1:6" ht="14.25" customHeight="1">
      <c r="A765" s="69" t="s">
        <v>215</v>
      </c>
      <c r="B765">
        <v>16</v>
      </c>
      <c r="C765">
        <v>12</v>
      </c>
      <c r="D765">
        <v>22</v>
      </c>
      <c r="E765" s="41">
        <f t="shared" si="68"/>
        <v>18</v>
      </c>
      <c r="F765" s="70">
        <f t="shared" si="69"/>
        <v>32</v>
      </c>
    </row>
    <row r="766" spans="1:6" ht="14.25" customHeight="1">
      <c r="A766" s="69" t="s">
        <v>216</v>
      </c>
      <c r="B766">
        <v>15</v>
      </c>
      <c r="C766">
        <v>11</v>
      </c>
      <c r="D766">
        <v>22</v>
      </c>
      <c r="E766" s="41">
        <f t="shared" si="68"/>
        <v>17.28</v>
      </c>
      <c r="F766" s="70">
        <f t="shared" si="69"/>
        <v>30.72</v>
      </c>
    </row>
    <row r="767" spans="1:6" ht="14.25" customHeight="1">
      <c r="A767" s="69" t="s">
        <v>217</v>
      </c>
      <c r="B767">
        <v>17</v>
      </c>
      <c r="C767">
        <v>12</v>
      </c>
      <c r="D767">
        <v>22</v>
      </c>
      <c r="E767" s="41">
        <f t="shared" si="68"/>
        <v>18.36</v>
      </c>
      <c r="F767" s="70">
        <f t="shared" si="69"/>
        <v>32.64</v>
      </c>
    </row>
    <row r="768" spans="1:6" ht="14.25" customHeight="1">
      <c r="A768" s="69" t="s">
        <v>218</v>
      </c>
      <c r="B768">
        <v>16</v>
      </c>
      <c r="C768">
        <v>12</v>
      </c>
      <c r="D768">
        <v>23</v>
      </c>
      <c r="E768" s="41">
        <f t="shared" si="68"/>
        <v>18.36</v>
      </c>
      <c r="F768" s="70">
        <f t="shared" si="69"/>
        <v>32.64</v>
      </c>
    </row>
    <row r="769" spans="1:6" ht="14.25" customHeight="1">
      <c r="A769" s="78"/>
      <c r="B769" s="79">
        <f>SUM(B757:B768)</f>
        <v>191</v>
      </c>
      <c r="C769" s="79">
        <f>SUM(C757:C768)</f>
        <v>146</v>
      </c>
      <c r="D769" s="79">
        <f>SUM(D757:D768)</f>
        <v>278</v>
      </c>
      <c r="E769" s="79">
        <f>SUM(E757:E768)</f>
        <v>221.39999999999998</v>
      </c>
      <c r="F769" s="79">
        <f>SUM(F757:F768)</f>
        <v>393.6</v>
      </c>
    </row>
    <row r="770" spans="1:6" ht="14.25" customHeight="1">
      <c r="A770" s="75"/>
      <c r="B770" s="77">
        <f>B769/D771</f>
        <v>0.3105691056910569</v>
      </c>
      <c r="C770" s="77">
        <f>C769/D771</f>
        <v>0.23739837398373984</v>
      </c>
      <c r="D770" s="77">
        <f>D769/D771</f>
        <v>0.45203252032520325</v>
      </c>
      <c r="E770" s="77">
        <f>E769/F771</f>
        <v>0.36</v>
      </c>
      <c r="F770" s="83">
        <f>F769/F771</f>
        <v>0.64</v>
      </c>
    </row>
    <row r="771" spans="1:6" ht="14.25" customHeight="1">
      <c r="A771" s="75"/>
      <c r="B771" s="1"/>
      <c r="C771" s="1"/>
      <c r="D771" s="40">
        <f>B769+C769+D769</f>
        <v>615</v>
      </c>
      <c r="E771" s="1"/>
      <c r="F771" s="84">
        <f>E769+F769</f>
        <v>615</v>
      </c>
    </row>
    <row r="772" ht="14.25" customHeight="1">
      <c r="F772"/>
    </row>
    <row r="773" ht="14.25" customHeight="1">
      <c r="F773"/>
    </row>
    <row r="774" ht="14.25" customHeight="1">
      <c r="F774"/>
    </row>
    <row r="775" ht="14.25" customHeight="1">
      <c r="F775"/>
    </row>
    <row r="776" ht="14.25" customHeight="1"/>
    <row r="777" spans="1:6" ht="21.75" customHeight="1">
      <c r="A777" s="121" t="s">
        <v>289</v>
      </c>
      <c r="B777" s="121"/>
      <c r="C777" s="121"/>
      <c r="D777" s="121"/>
      <c r="E777" s="121"/>
      <c r="F777" s="121"/>
    </row>
    <row r="778" spans="1:6" ht="14.25" customHeight="1">
      <c r="A778" s="124" t="s">
        <v>290</v>
      </c>
      <c r="B778" s="124"/>
      <c r="C778" s="124"/>
      <c r="D778" s="124"/>
      <c r="E778" s="124"/>
      <c r="F778" s="124"/>
    </row>
    <row r="779" spans="1:6" ht="14.25" customHeight="1">
      <c r="A779" s="82" t="s">
        <v>186</v>
      </c>
      <c r="B779" s="67" t="s">
        <v>4</v>
      </c>
      <c r="C779" s="67" t="s">
        <v>5</v>
      </c>
      <c r="D779" s="67" t="s">
        <v>6</v>
      </c>
      <c r="E779" s="37" t="s">
        <v>7</v>
      </c>
      <c r="F779" s="68" t="s">
        <v>206</v>
      </c>
    </row>
    <row r="780" spans="1:6" ht="14.25" customHeight="1">
      <c r="A780" s="69" t="s">
        <v>207</v>
      </c>
      <c r="B780">
        <v>0</v>
      </c>
      <c r="C780">
        <v>0</v>
      </c>
      <c r="D780">
        <v>0</v>
      </c>
      <c r="E780" s="41">
        <f aca="true" t="shared" si="70" ref="E780:E791">(B780+C780+D780)*36/100</f>
        <v>0</v>
      </c>
      <c r="F780" s="70">
        <f aca="true" t="shared" si="71" ref="F780:F791">(B780+C780+D780)*64/100</f>
        <v>0</v>
      </c>
    </row>
    <row r="781" spans="1:6" ht="14.25" customHeight="1">
      <c r="A781" s="69" t="s">
        <v>208</v>
      </c>
      <c r="B781">
        <v>0</v>
      </c>
      <c r="C781">
        <v>0</v>
      </c>
      <c r="D781">
        <v>0</v>
      </c>
      <c r="E781" s="41">
        <f t="shared" si="70"/>
        <v>0</v>
      </c>
      <c r="F781" s="70">
        <f t="shared" si="71"/>
        <v>0</v>
      </c>
    </row>
    <row r="782" spans="1:6" ht="14.25" customHeight="1">
      <c r="A782" s="69" t="s">
        <v>209</v>
      </c>
      <c r="B782">
        <v>0</v>
      </c>
      <c r="C782">
        <v>0</v>
      </c>
      <c r="D782">
        <v>0</v>
      </c>
      <c r="E782" s="41">
        <f t="shared" si="70"/>
        <v>0</v>
      </c>
      <c r="F782" s="70">
        <f t="shared" si="71"/>
        <v>0</v>
      </c>
    </row>
    <row r="783" spans="1:6" ht="14.25" customHeight="1">
      <c r="A783" s="69" t="s">
        <v>210</v>
      </c>
      <c r="B783">
        <v>0</v>
      </c>
      <c r="C783">
        <v>0</v>
      </c>
      <c r="D783">
        <v>0</v>
      </c>
      <c r="E783" s="41">
        <f t="shared" si="70"/>
        <v>0</v>
      </c>
      <c r="F783" s="70">
        <f t="shared" si="71"/>
        <v>0</v>
      </c>
    </row>
    <row r="784" spans="1:6" ht="14.25" customHeight="1">
      <c r="A784" s="69" t="s">
        <v>211</v>
      </c>
      <c r="B784">
        <v>0</v>
      </c>
      <c r="C784">
        <v>0</v>
      </c>
      <c r="D784">
        <v>0</v>
      </c>
      <c r="E784" s="41">
        <f t="shared" si="70"/>
        <v>0</v>
      </c>
      <c r="F784" s="70">
        <f t="shared" si="71"/>
        <v>0</v>
      </c>
    </row>
    <row r="785" spans="1:6" ht="14.25" customHeight="1">
      <c r="A785" s="69" t="s">
        <v>212</v>
      </c>
      <c r="B785">
        <v>0</v>
      </c>
      <c r="C785">
        <v>0</v>
      </c>
      <c r="D785">
        <v>0</v>
      </c>
      <c r="E785" s="41">
        <f t="shared" si="70"/>
        <v>0</v>
      </c>
      <c r="F785" s="70">
        <f t="shared" si="71"/>
        <v>0</v>
      </c>
    </row>
    <row r="786" spans="1:6" ht="14.25" customHeight="1">
      <c r="A786" s="69" t="s">
        <v>213</v>
      </c>
      <c r="B786">
        <v>0</v>
      </c>
      <c r="C786">
        <v>0</v>
      </c>
      <c r="D786">
        <v>0</v>
      </c>
      <c r="E786" s="41">
        <f t="shared" si="70"/>
        <v>0</v>
      </c>
      <c r="F786" s="70">
        <f t="shared" si="71"/>
        <v>0</v>
      </c>
    </row>
    <row r="787" spans="1:6" ht="14.25" customHeight="1">
      <c r="A787" s="69" t="s">
        <v>214</v>
      </c>
      <c r="B787">
        <v>0</v>
      </c>
      <c r="C787">
        <v>0</v>
      </c>
      <c r="D787">
        <v>0</v>
      </c>
      <c r="E787" s="41">
        <f t="shared" si="70"/>
        <v>0</v>
      </c>
      <c r="F787" s="70">
        <f t="shared" si="71"/>
        <v>0</v>
      </c>
    </row>
    <row r="788" spans="1:6" ht="14.25" customHeight="1">
      <c r="A788" s="69" t="s">
        <v>215</v>
      </c>
      <c r="B788">
        <v>0</v>
      </c>
      <c r="C788">
        <v>0</v>
      </c>
      <c r="D788">
        <v>0</v>
      </c>
      <c r="E788" s="41">
        <f t="shared" si="70"/>
        <v>0</v>
      </c>
      <c r="F788" s="70">
        <f t="shared" si="71"/>
        <v>0</v>
      </c>
    </row>
    <row r="789" spans="1:6" ht="14.25" customHeight="1">
      <c r="A789" s="69" t="s">
        <v>216</v>
      </c>
      <c r="B789">
        <v>0</v>
      </c>
      <c r="C789">
        <v>0</v>
      </c>
      <c r="D789">
        <v>0</v>
      </c>
      <c r="E789" s="41">
        <f t="shared" si="70"/>
        <v>0</v>
      </c>
      <c r="F789" s="70">
        <f t="shared" si="71"/>
        <v>0</v>
      </c>
    </row>
    <row r="790" spans="1:6" ht="14.25" customHeight="1">
      <c r="A790" s="69" t="s">
        <v>217</v>
      </c>
      <c r="B790">
        <v>0</v>
      </c>
      <c r="C790">
        <v>0</v>
      </c>
      <c r="D790">
        <v>0</v>
      </c>
      <c r="E790" s="41">
        <f t="shared" si="70"/>
        <v>0</v>
      </c>
      <c r="F790" s="70">
        <f t="shared" si="71"/>
        <v>0</v>
      </c>
    </row>
    <row r="791" spans="1:6" ht="14.25" customHeight="1">
      <c r="A791" s="69" t="s">
        <v>218</v>
      </c>
      <c r="B791">
        <v>0</v>
      </c>
      <c r="C791">
        <v>0</v>
      </c>
      <c r="D791">
        <v>0</v>
      </c>
      <c r="E791" s="41">
        <f t="shared" si="70"/>
        <v>0</v>
      </c>
      <c r="F791" s="70">
        <f t="shared" si="71"/>
        <v>0</v>
      </c>
    </row>
    <row r="792" spans="1:6" ht="14.25" customHeight="1">
      <c r="A792" s="78"/>
      <c r="B792" s="79">
        <f>SUM(B781:B791)</f>
        <v>0</v>
      </c>
      <c r="C792" s="79">
        <f>SUM(C781:C791)</f>
        <v>0</v>
      </c>
      <c r="D792" s="79">
        <f>SUM(D781:D791)</f>
        <v>0</v>
      </c>
      <c r="E792" s="79">
        <f>SUM(E781:E791)</f>
        <v>0</v>
      </c>
      <c r="F792" s="79">
        <f>SUM(F781:F791)</f>
        <v>0</v>
      </c>
    </row>
    <row r="793" spans="1:6" ht="14.25" customHeight="1">
      <c r="A793" s="75"/>
      <c r="B793" s="87">
        <v>0.319241598684746</v>
      </c>
      <c r="C793" s="77">
        <v>0.23722207031707</v>
      </c>
      <c r="D793" s="77">
        <v>0.443536330998184</v>
      </c>
      <c r="E793" s="77">
        <v>0.35913775656940805</v>
      </c>
      <c r="F793" s="77">
        <v>0.6408622434305921</v>
      </c>
    </row>
    <row r="794" spans="1:6" ht="14.25" customHeight="1">
      <c r="A794" s="75"/>
      <c r="B794" s="1"/>
      <c r="C794" s="1"/>
      <c r="D794" s="40">
        <f>B792+C792+D792</f>
        <v>0</v>
      </c>
      <c r="E794" s="1"/>
      <c r="F794" s="84">
        <f>E792+F792</f>
        <v>0</v>
      </c>
    </row>
    <row r="795" ht="14.25" customHeight="1">
      <c r="F795"/>
    </row>
    <row r="796" ht="14.25" customHeight="1">
      <c r="F796"/>
    </row>
    <row r="797" ht="14.25" customHeight="1">
      <c r="F797"/>
    </row>
    <row r="799" spans="1:6" ht="24" customHeight="1">
      <c r="A799" s="123" t="s">
        <v>291</v>
      </c>
      <c r="B799" s="123"/>
      <c r="C799" s="123"/>
      <c r="D799" s="123"/>
      <c r="E799" s="123"/>
      <c r="F799" s="123"/>
    </row>
    <row r="800" spans="1:6" ht="14.25" customHeight="1">
      <c r="A800" s="124" t="s">
        <v>292</v>
      </c>
      <c r="B800" s="124"/>
      <c r="C800" s="124"/>
      <c r="D800" s="124"/>
      <c r="E800" s="124"/>
      <c r="F800" s="124"/>
    </row>
    <row r="801" spans="1:6" ht="14.25" customHeight="1">
      <c r="A801" s="82" t="s">
        <v>186</v>
      </c>
      <c r="B801" s="67" t="s">
        <v>4</v>
      </c>
      <c r="C801" s="67" t="s">
        <v>5</v>
      </c>
      <c r="D801" s="67" t="s">
        <v>6</v>
      </c>
      <c r="E801" s="37" t="s">
        <v>7</v>
      </c>
      <c r="F801" s="68" t="s">
        <v>206</v>
      </c>
    </row>
    <row r="802" spans="1:6" ht="14.25" customHeight="1">
      <c r="A802" s="69" t="s">
        <v>207</v>
      </c>
      <c r="B802">
        <v>13</v>
      </c>
      <c r="C802">
        <v>10</v>
      </c>
      <c r="D802">
        <v>19</v>
      </c>
      <c r="E802" s="41">
        <f aca="true" t="shared" si="72" ref="E802:E813">(B802+C802+D802)*36/100</f>
        <v>15.12</v>
      </c>
      <c r="F802" s="70">
        <f aca="true" t="shared" si="73" ref="F802:F813">(B802+C802+D802)*64/100</f>
        <v>26.88</v>
      </c>
    </row>
    <row r="803" spans="1:6" ht="14.25" customHeight="1">
      <c r="A803" s="69" t="s">
        <v>208</v>
      </c>
      <c r="B803">
        <v>15</v>
      </c>
      <c r="C803">
        <v>11</v>
      </c>
      <c r="D803">
        <v>19</v>
      </c>
      <c r="E803" s="41">
        <f t="shared" si="72"/>
        <v>16.2</v>
      </c>
      <c r="F803" s="70">
        <f t="shared" si="73"/>
        <v>28.8</v>
      </c>
    </row>
    <row r="804" spans="1:6" ht="14.25" customHeight="1">
      <c r="A804" s="69" t="s">
        <v>209</v>
      </c>
      <c r="B804">
        <v>14</v>
      </c>
      <c r="C804">
        <v>11</v>
      </c>
      <c r="D804">
        <v>19</v>
      </c>
      <c r="E804" s="41">
        <f t="shared" si="72"/>
        <v>15.84</v>
      </c>
      <c r="F804" s="70">
        <f t="shared" si="73"/>
        <v>28.16</v>
      </c>
    </row>
    <row r="805" spans="1:6" ht="14.25" customHeight="1">
      <c r="A805" s="69" t="s">
        <v>210</v>
      </c>
      <c r="B805">
        <v>12</v>
      </c>
      <c r="C805">
        <v>10</v>
      </c>
      <c r="D805">
        <v>22</v>
      </c>
      <c r="E805" s="41">
        <f t="shared" si="72"/>
        <v>15.84</v>
      </c>
      <c r="F805" s="70">
        <f t="shared" si="73"/>
        <v>28.16</v>
      </c>
    </row>
    <row r="806" spans="1:6" ht="14.25" customHeight="1">
      <c r="A806" s="69" t="s">
        <v>211</v>
      </c>
      <c r="B806">
        <v>14</v>
      </c>
      <c r="C806">
        <v>10</v>
      </c>
      <c r="D806">
        <v>21</v>
      </c>
      <c r="E806" s="41">
        <f t="shared" si="72"/>
        <v>16.2</v>
      </c>
      <c r="F806" s="70">
        <f t="shared" si="73"/>
        <v>28.8</v>
      </c>
    </row>
    <row r="807" spans="1:6" ht="14.25" customHeight="1">
      <c r="A807" s="69" t="s">
        <v>212</v>
      </c>
      <c r="B807">
        <v>13</v>
      </c>
      <c r="C807">
        <v>9</v>
      </c>
      <c r="D807">
        <v>17</v>
      </c>
      <c r="E807" s="41">
        <f t="shared" si="72"/>
        <v>14.04</v>
      </c>
      <c r="F807" s="70">
        <f t="shared" si="73"/>
        <v>24.96</v>
      </c>
    </row>
    <row r="808" spans="1:6" ht="14.25" customHeight="1">
      <c r="A808" s="69" t="s">
        <v>213</v>
      </c>
      <c r="B808">
        <v>14</v>
      </c>
      <c r="C808">
        <v>11</v>
      </c>
      <c r="D808">
        <v>19</v>
      </c>
      <c r="E808" s="41">
        <f t="shared" si="72"/>
        <v>15.84</v>
      </c>
      <c r="F808" s="70">
        <f t="shared" si="73"/>
        <v>28.16</v>
      </c>
    </row>
    <row r="809" spans="1:6" ht="14.25" customHeight="1">
      <c r="A809" s="69" t="s">
        <v>214</v>
      </c>
      <c r="B809">
        <v>13</v>
      </c>
      <c r="C809">
        <v>10</v>
      </c>
      <c r="D809">
        <v>21</v>
      </c>
      <c r="E809" s="41">
        <f t="shared" si="72"/>
        <v>15.84</v>
      </c>
      <c r="F809" s="70">
        <f t="shared" si="73"/>
        <v>28.16</v>
      </c>
    </row>
    <row r="810" spans="1:6" ht="14.25" customHeight="1">
      <c r="A810" s="69" t="s">
        <v>215</v>
      </c>
      <c r="B810">
        <v>13</v>
      </c>
      <c r="C810">
        <v>11</v>
      </c>
      <c r="D810">
        <v>20</v>
      </c>
      <c r="E810" s="41">
        <f t="shared" si="72"/>
        <v>15.84</v>
      </c>
      <c r="F810" s="70">
        <f t="shared" si="73"/>
        <v>28.16</v>
      </c>
    </row>
    <row r="811" spans="1:6" ht="14.25" customHeight="1">
      <c r="A811" s="69" t="s">
        <v>216</v>
      </c>
      <c r="B811">
        <v>13</v>
      </c>
      <c r="C811">
        <v>9</v>
      </c>
      <c r="D811">
        <v>20</v>
      </c>
      <c r="E811" s="41">
        <f t="shared" si="72"/>
        <v>15.12</v>
      </c>
      <c r="F811" s="70">
        <f t="shared" si="73"/>
        <v>26.88</v>
      </c>
    </row>
    <row r="812" spans="1:6" ht="14.25" customHeight="1">
      <c r="A812" s="69" t="s">
        <v>217</v>
      </c>
      <c r="B812">
        <v>14</v>
      </c>
      <c r="C812">
        <v>11</v>
      </c>
      <c r="D812">
        <v>18</v>
      </c>
      <c r="E812" s="41">
        <f t="shared" si="72"/>
        <v>15.48</v>
      </c>
      <c r="F812" s="70">
        <f t="shared" si="73"/>
        <v>27.52</v>
      </c>
    </row>
    <row r="813" spans="1:6" ht="14.25" customHeight="1">
      <c r="A813" s="69" t="s">
        <v>218</v>
      </c>
      <c r="B813">
        <v>13</v>
      </c>
      <c r="C813">
        <v>10</v>
      </c>
      <c r="D813">
        <v>20</v>
      </c>
      <c r="E813" s="41">
        <f t="shared" si="72"/>
        <v>15.48</v>
      </c>
      <c r="F813" s="70">
        <f t="shared" si="73"/>
        <v>27.52</v>
      </c>
    </row>
    <row r="814" spans="1:6" ht="14.25" customHeight="1">
      <c r="A814" s="78"/>
      <c r="B814" s="79">
        <f>SUM(B802:B813)</f>
        <v>161</v>
      </c>
      <c r="C814" s="79">
        <f>SUM(C802:C813)</f>
        <v>123</v>
      </c>
      <c r="D814" s="79">
        <f>SUM(D802:D813)</f>
        <v>235</v>
      </c>
      <c r="E814" s="79">
        <f>SUM(E802:E813)</f>
        <v>186.84</v>
      </c>
      <c r="F814" s="79">
        <f>SUM(F802:F813)</f>
        <v>332.15999999999997</v>
      </c>
    </row>
    <row r="815" spans="1:6" ht="14.25" customHeight="1">
      <c r="A815" s="75"/>
      <c r="B815" s="77">
        <f>B814/D816</f>
        <v>0.31021194605009633</v>
      </c>
      <c r="C815" s="77">
        <f>C814/D816</f>
        <v>0.23699421965317918</v>
      </c>
      <c r="D815" s="77">
        <f>D814/D816</f>
        <v>0.4527938342967245</v>
      </c>
      <c r="E815" s="77">
        <f>E814/F816</f>
        <v>0.36</v>
      </c>
      <c r="F815" s="83">
        <f>F814/F816</f>
        <v>0.6399999999999999</v>
      </c>
    </row>
    <row r="816" spans="1:6" ht="14.25" customHeight="1">
      <c r="A816" s="75"/>
      <c r="B816" s="1"/>
      <c r="C816" s="1"/>
      <c r="D816" s="40">
        <f>B814+C814+D814</f>
        <v>519</v>
      </c>
      <c r="E816" s="1"/>
      <c r="F816" s="84">
        <f>E814+F814</f>
        <v>519</v>
      </c>
    </row>
    <row r="817" ht="14.25" customHeight="1"/>
    <row r="818" ht="14.25" customHeight="1"/>
    <row r="819" spans="1:6" ht="14.25" customHeight="1">
      <c r="A819" s="123" t="s">
        <v>293</v>
      </c>
      <c r="B819" s="123"/>
      <c r="C819" s="123"/>
      <c r="D819" s="123"/>
      <c r="E819" s="123"/>
      <c r="F819" s="123"/>
    </row>
    <row r="820" spans="1:6" ht="14.25" customHeight="1">
      <c r="A820" s="124" t="s">
        <v>294</v>
      </c>
      <c r="B820" s="124"/>
      <c r="C820" s="124"/>
      <c r="D820" s="124"/>
      <c r="E820" s="124"/>
      <c r="F820" s="124"/>
    </row>
    <row r="821" spans="1:6" ht="14.25" customHeight="1">
      <c r="A821" s="82" t="s">
        <v>186</v>
      </c>
      <c r="B821" s="67" t="s">
        <v>4</v>
      </c>
      <c r="C821" s="67" t="s">
        <v>5</v>
      </c>
      <c r="D821" s="67" t="s">
        <v>6</v>
      </c>
      <c r="E821" s="37" t="s">
        <v>7</v>
      </c>
      <c r="F821" s="68" t="s">
        <v>206</v>
      </c>
    </row>
    <row r="822" spans="1:6" ht="14.25" customHeight="1">
      <c r="A822" s="69" t="s">
        <v>207</v>
      </c>
      <c r="B822">
        <v>5</v>
      </c>
      <c r="C822">
        <v>4</v>
      </c>
      <c r="D822">
        <v>7</v>
      </c>
      <c r="E822" s="41">
        <f aca="true" t="shared" si="74" ref="E822:E833">(B822+C822+D822)*36/100</f>
        <v>5.76</v>
      </c>
      <c r="F822" s="70">
        <f aca="true" t="shared" si="75" ref="F822:F833">(B822+C822+D822)*64/100</f>
        <v>10.24</v>
      </c>
    </row>
    <row r="823" spans="1:6" ht="18" customHeight="1">
      <c r="A823" s="69" t="s">
        <v>208</v>
      </c>
      <c r="B823">
        <v>6</v>
      </c>
      <c r="C823">
        <v>4</v>
      </c>
      <c r="D823">
        <v>7</v>
      </c>
      <c r="E823" s="41">
        <f t="shared" si="74"/>
        <v>6.12</v>
      </c>
      <c r="F823" s="70">
        <f t="shared" si="75"/>
        <v>10.88</v>
      </c>
    </row>
    <row r="824" spans="1:6" ht="14.25" customHeight="1">
      <c r="A824" s="69" t="s">
        <v>209</v>
      </c>
      <c r="B824">
        <v>5</v>
      </c>
      <c r="C824">
        <v>4</v>
      </c>
      <c r="D824">
        <v>8</v>
      </c>
      <c r="E824" s="41">
        <f t="shared" si="74"/>
        <v>6.12</v>
      </c>
      <c r="F824" s="70">
        <f t="shared" si="75"/>
        <v>10.88</v>
      </c>
    </row>
    <row r="825" spans="1:6" ht="17.25" customHeight="1">
      <c r="A825" s="69" t="s">
        <v>210</v>
      </c>
      <c r="B825">
        <v>5</v>
      </c>
      <c r="C825">
        <v>4</v>
      </c>
      <c r="D825">
        <v>8</v>
      </c>
      <c r="E825" s="41">
        <f t="shared" si="74"/>
        <v>6.12</v>
      </c>
      <c r="F825" s="70">
        <f t="shared" si="75"/>
        <v>10.88</v>
      </c>
    </row>
    <row r="826" spans="1:6" ht="14.25" customHeight="1">
      <c r="A826" s="69" t="s">
        <v>211</v>
      </c>
      <c r="B826">
        <v>5</v>
      </c>
      <c r="C826">
        <v>4</v>
      </c>
      <c r="D826">
        <v>9</v>
      </c>
      <c r="E826" s="41">
        <f t="shared" si="74"/>
        <v>6.48</v>
      </c>
      <c r="F826" s="70">
        <f t="shared" si="75"/>
        <v>11.52</v>
      </c>
    </row>
    <row r="827" spans="1:6" ht="14.25" customHeight="1">
      <c r="A827" s="69" t="s">
        <v>212</v>
      </c>
      <c r="B827">
        <v>5</v>
      </c>
      <c r="C827">
        <v>4</v>
      </c>
      <c r="D827">
        <v>6</v>
      </c>
      <c r="E827" s="41">
        <f t="shared" si="74"/>
        <v>5.4</v>
      </c>
      <c r="F827" s="70">
        <f t="shared" si="75"/>
        <v>9.6</v>
      </c>
    </row>
    <row r="828" spans="1:6" ht="14.25" customHeight="1">
      <c r="A828" s="69" t="s">
        <v>213</v>
      </c>
      <c r="B828">
        <v>5</v>
      </c>
      <c r="C828">
        <v>4</v>
      </c>
      <c r="D828">
        <v>8</v>
      </c>
      <c r="E828" s="41">
        <f t="shared" si="74"/>
        <v>6.12</v>
      </c>
      <c r="F828" s="70">
        <f t="shared" si="75"/>
        <v>10.88</v>
      </c>
    </row>
    <row r="829" spans="1:6" ht="14.25" customHeight="1">
      <c r="A829" s="69" t="s">
        <v>214</v>
      </c>
      <c r="B829">
        <v>5</v>
      </c>
      <c r="C829">
        <v>4</v>
      </c>
      <c r="D829">
        <v>8</v>
      </c>
      <c r="E829" s="41">
        <f t="shared" si="74"/>
        <v>6.12</v>
      </c>
      <c r="F829" s="70">
        <f t="shared" si="75"/>
        <v>10.88</v>
      </c>
    </row>
    <row r="830" spans="1:6" ht="14.25" customHeight="1">
      <c r="A830" s="69" t="s">
        <v>215</v>
      </c>
      <c r="B830">
        <v>5</v>
      </c>
      <c r="C830">
        <v>4</v>
      </c>
      <c r="D830">
        <v>7</v>
      </c>
      <c r="E830" s="41">
        <f t="shared" si="74"/>
        <v>5.76</v>
      </c>
      <c r="F830" s="70">
        <f t="shared" si="75"/>
        <v>10.24</v>
      </c>
    </row>
    <row r="831" spans="1:6" ht="14.25" customHeight="1">
      <c r="A831" s="69" t="s">
        <v>216</v>
      </c>
      <c r="B831">
        <v>4</v>
      </c>
      <c r="C831">
        <v>3</v>
      </c>
      <c r="D831">
        <v>7</v>
      </c>
      <c r="E831" s="41">
        <f t="shared" si="74"/>
        <v>5.04</v>
      </c>
      <c r="F831" s="70">
        <f t="shared" si="75"/>
        <v>8.96</v>
      </c>
    </row>
    <row r="832" spans="1:6" ht="14.25" customHeight="1">
      <c r="A832" s="69" t="s">
        <v>217</v>
      </c>
      <c r="B832">
        <v>5</v>
      </c>
      <c r="C832">
        <v>3</v>
      </c>
      <c r="D832">
        <v>6</v>
      </c>
      <c r="E832" s="41">
        <f t="shared" si="74"/>
        <v>5.04</v>
      </c>
      <c r="F832" s="70">
        <f t="shared" si="75"/>
        <v>8.96</v>
      </c>
    </row>
    <row r="833" spans="1:6" ht="14.25" customHeight="1">
      <c r="A833" s="69" t="s">
        <v>218</v>
      </c>
      <c r="B833">
        <v>4</v>
      </c>
      <c r="C833">
        <v>4</v>
      </c>
      <c r="D833">
        <v>7</v>
      </c>
      <c r="E833" s="41">
        <f t="shared" si="74"/>
        <v>5.4</v>
      </c>
      <c r="F833" s="70">
        <f t="shared" si="75"/>
        <v>9.6</v>
      </c>
    </row>
    <row r="834" spans="1:6" ht="14.25" customHeight="1">
      <c r="A834" s="78"/>
      <c r="B834" s="79">
        <f>SUM(B822:B833)</f>
        <v>59</v>
      </c>
      <c r="C834" s="79">
        <f>SUM(C822:C833)</f>
        <v>46</v>
      </c>
      <c r="D834" s="79">
        <f>SUM(D822:D833)</f>
        <v>88</v>
      </c>
      <c r="E834" s="79">
        <f>SUM(E822:E833)</f>
        <v>69.48</v>
      </c>
      <c r="F834" s="79">
        <f>SUM(F822:F833)</f>
        <v>123.51999999999998</v>
      </c>
    </row>
    <row r="835" spans="1:6" ht="14.25" customHeight="1">
      <c r="A835" s="75"/>
      <c r="B835" s="77">
        <f>B834/D836</f>
        <v>0.30569948186528495</v>
      </c>
      <c r="C835" s="77">
        <f>C834/D836</f>
        <v>0.23834196891191708</v>
      </c>
      <c r="D835" s="77">
        <f>D834/D836</f>
        <v>0.45595854922279794</v>
      </c>
      <c r="E835" s="77">
        <f>E834/F836</f>
        <v>0.36000000000000004</v>
      </c>
      <c r="F835" s="83">
        <f>F834/F836</f>
        <v>0.6399999999999999</v>
      </c>
    </row>
    <row r="836" spans="1:6" ht="14.25" customHeight="1">
      <c r="A836" s="75"/>
      <c r="B836" s="1"/>
      <c r="C836" s="1"/>
      <c r="D836" s="40">
        <f>B834+C834+D834</f>
        <v>193</v>
      </c>
      <c r="E836" s="1"/>
      <c r="F836" s="84">
        <f>E834+F834</f>
        <v>193</v>
      </c>
    </row>
    <row r="837" ht="14.25" customHeight="1">
      <c r="F837"/>
    </row>
    <row r="838" ht="14.25" customHeight="1">
      <c r="F838"/>
    </row>
    <row r="839" ht="14.25" customHeight="1">
      <c r="F839"/>
    </row>
    <row r="840" ht="14.25" customHeight="1"/>
    <row r="841" spans="1:6" ht="14.25" customHeight="1">
      <c r="A841" s="123" t="s">
        <v>295</v>
      </c>
      <c r="B841" s="123"/>
      <c r="C841" s="123"/>
      <c r="D841" s="123"/>
      <c r="E841" s="123"/>
      <c r="F841" s="123"/>
    </row>
    <row r="842" spans="1:6" ht="14.25" customHeight="1">
      <c r="A842" s="124" t="s">
        <v>296</v>
      </c>
      <c r="B842" s="124"/>
      <c r="C842" s="124"/>
      <c r="D842" s="124"/>
      <c r="E842" s="124"/>
      <c r="F842" s="124"/>
    </row>
    <row r="843" spans="1:6" ht="14.25" customHeight="1">
      <c r="A843" s="82" t="s">
        <v>186</v>
      </c>
      <c r="B843" s="67" t="s">
        <v>4</v>
      </c>
      <c r="C843" s="67" t="s">
        <v>5</v>
      </c>
      <c r="D843" s="67" t="s">
        <v>6</v>
      </c>
      <c r="E843" s="37" t="s">
        <v>7</v>
      </c>
      <c r="F843" s="68" t="s">
        <v>206</v>
      </c>
    </row>
    <row r="844" spans="1:6" ht="14.25" customHeight="1">
      <c r="A844" s="69" t="s">
        <v>207</v>
      </c>
      <c r="B844">
        <v>82</v>
      </c>
      <c r="C844">
        <v>25</v>
      </c>
      <c r="D844">
        <v>46</v>
      </c>
      <c r="E844" s="41">
        <f aca="true" t="shared" si="76" ref="E844:E855">(B844+C844+D844)*36/100</f>
        <v>55.08</v>
      </c>
      <c r="F844" s="70">
        <f aca="true" t="shared" si="77" ref="F844:F855">(B844+C844+D844)*64/100</f>
        <v>97.92</v>
      </c>
    </row>
    <row r="845" spans="1:6" ht="17.25" customHeight="1">
      <c r="A845" s="69" t="s">
        <v>208</v>
      </c>
      <c r="B845">
        <v>22</v>
      </c>
      <c r="C845">
        <v>14</v>
      </c>
      <c r="D845">
        <v>25</v>
      </c>
      <c r="E845" s="41">
        <f t="shared" si="76"/>
        <v>21.96</v>
      </c>
      <c r="F845" s="70">
        <f t="shared" si="77"/>
        <v>39.04</v>
      </c>
    </row>
    <row r="846" spans="1:6" ht="14.25" customHeight="1">
      <c r="A846" s="69" t="s">
        <v>209</v>
      </c>
      <c r="B846">
        <v>17</v>
      </c>
      <c r="C846">
        <v>15</v>
      </c>
      <c r="D846">
        <v>27</v>
      </c>
      <c r="E846" s="41">
        <f t="shared" si="76"/>
        <v>21.24</v>
      </c>
      <c r="F846" s="70">
        <f t="shared" si="77"/>
        <v>37.76</v>
      </c>
    </row>
    <row r="847" spans="1:6" ht="17.25" customHeight="1">
      <c r="A847" s="69" t="s">
        <v>210</v>
      </c>
      <c r="B847">
        <v>18</v>
      </c>
      <c r="C847">
        <v>13</v>
      </c>
      <c r="D847">
        <v>30</v>
      </c>
      <c r="E847" s="41">
        <f t="shared" si="76"/>
        <v>21.96</v>
      </c>
      <c r="F847" s="70">
        <f t="shared" si="77"/>
        <v>39.04</v>
      </c>
    </row>
    <row r="848" spans="1:6" ht="14.25" customHeight="1">
      <c r="A848" s="69" t="s">
        <v>211</v>
      </c>
      <c r="B848">
        <v>18</v>
      </c>
      <c r="C848">
        <v>14</v>
      </c>
      <c r="D848">
        <v>29</v>
      </c>
      <c r="E848" s="41">
        <f t="shared" si="76"/>
        <v>21.96</v>
      </c>
      <c r="F848" s="70">
        <f t="shared" si="77"/>
        <v>39.04</v>
      </c>
    </row>
    <row r="849" spans="1:6" ht="14.25" customHeight="1">
      <c r="A849" s="69" t="s">
        <v>212</v>
      </c>
      <c r="B849">
        <v>17</v>
      </c>
      <c r="C849">
        <v>13</v>
      </c>
      <c r="D849">
        <v>22</v>
      </c>
      <c r="E849" s="41">
        <f t="shared" si="76"/>
        <v>18.72</v>
      </c>
      <c r="F849" s="70">
        <f t="shared" si="77"/>
        <v>33.28</v>
      </c>
    </row>
    <row r="850" spans="1:6" ht="14.25" customHeight="1">
      <c r="A850" s="69" t="s">
        <v>213</v>
      </c>
      <c r="B850">
        <v>18</v>
      </c>
      <c r="C850">
        <v>14</v>
      </c>
      <c r="D850">
        <v>26</v>
      </c>
      <c r="E850" s="41">
        <f t="shared" si="76"/>
        <v>20.88</v>
      </c>
      <c r="F850" s="70">
        <f t="shared" si="77"/>
        <v>37.12</v>
      </c>
    </row>
    <row r="851" spans="1:6" ht="14.25" customHeight="1">
      <c r="A851" s="69" t="s">
        <v>214</v>
      </c>
      <c r="B851">
        <v>18</v>
      </c>
      <c r="C851">
        <v>12</v>
      </c>
      <c r="D851">
        <v>26</v>
      </c>
      <c r="E851" s="41">
        <f t="shared" si="76"/>
        <v>20.16</v>
      </c>
      <c r="F851" s="70">
        <f t="shared" si="77"/>
        <v>35.84</v>
      </c>
    </row>
    <row r="852" spans="1:6" ht="14.25" customHeight="1">
      <c r="A852" s="69" t="s">
        <v>215</v>
      </c>
      <c r="B852">
        <v>18</v>
      </c>
      <c r="C852">
        <v>16</v>
      </c>
      <c r="D852">
        <v>28</v>
      </c>
      <c r="E852" s="41">
        <f t="shared" si="76"/>
        <v>22.32</v>
      </c>
      <c r="F852" s="70">
        <f t="shared" si="77"/>
        <v>39.68</v>
      </c>
    </row>
    <row r="853" spans="1:6" ht="14.25" customHeight="1">
      <c r="A853" s="69" t="s">
        <v>216</v>
      </c>
      <c r="B853">
        <v>16</v>
      </c>
      <c r="C853">
        <v>10</v>
      </c>
      <c r="D853">
        <v>23</v>
      </c>
      <c r="E853" s="41">
        <f t="shared" si="76"/>
        <v>17.64</v>
      </c>
      <c r="F853" s="70">
        <f t="shared" si="77"/>
        <v>31.36</v>
      </c>
    </row>
    <row r="854" spans="1:6" ht="14.25" customHeight="1">
      <c r="A854" s="69" t="s">
        <v>217</v>
      </c>
      <c r="B854">
        <v>14</v>
      </c>
      <c r="C854">
        <v>10</v>
      </c>
      <c r="D854">
        <v>17</v>
      </c>
      <c r="E854" s="41">
        <f t="shared" si="76"/>
        <v>14.76</v>
      </c>
      <c r="F854" s="70">
        <f t="shared" si="77"/>
        <v>26.24</v>
      </c>
    </row>
    <row r="855" spans="1:6" ht="14.25" customHeight="1">
      <c r="A855" s="69" t="s">
        <v>218</v>
      </c>
      <c r="B855">
        <v>13</v>
      </c>
      <c r="C855">
        <v>9</v>
      </c>
      <c r="D855">
        <v>19</v>
      </c>
      <c r="E855" s="41">
        <f t="shared" si="76"/>
        <v>14.76</v>
      </c>
      <c r="F855" s="70">
        <f t="shared" si="77"/>
        <v>26.24</v>
      </c>
    </row>
    <row r="856" spans="1:6" ht="14.25" customHeight="1">
      <c r="A856" s="78"/>
      <c r="B856" s="79">
        <f>SUM(B844:B855)</f>
        <v>271</v>
      </c>
      <c r="C856" s="79">
        <f>SUM(C844:C855)</f>
        <v>165</v>
      </c>
      <c r="D856" s="79">
        <f>SUM(D844:D855)</f>
        <v>318</v>
      </c>
      <c r="E856" s="79">
        <f>SUM(E844:E855)</f>
        <v>271.43999999999994</v>
      </c>
      <c r="F856" s="79">
        <f>SUM(F844:F855)</f>
        <v>482.56</v>
      </c>
    </row>
    <row r="857" spans="1:6" ht="14.25" customHeight="1">
      <c r="A857" s="75"/>
      <c r="B857" s="77">
        <f>B856/D858</f>
        <v>0.3594164456233422</v>
      </c>
      <c r="C857" s="77">
        <f>C856/D858</f>
        <v>0.21883289124668434</v>
      </c>
      <c r="D857" s="77">
        <f>D856/D858</f>
        <v>0.4217506631299735</v>
      </c>
      <c r="E857" s="77">
        <f>E856/F858</f>
        <v>0.35999999999999993</v>
      </c>
      <c r="F857" s="83">
        <f>F856/F858</f>
        <v>0.64</v>
      </c>
    </row>
    <row r="858" spans="1:6" ht="14.25" customHeight="1">
      <c r="A858" s="75"/>
      <c r="B858" s="1"/>
      <c r="C858" s="1"/>
      <c r="D858" s="40">
        <f>B856+C856+D856</f>
        <v>754</v>
      </c>
      <c r="E858" s="1"/>
      <c r="F858" s="84">
        <f>E856+F856</f>
        <v>754</v>
      </c>
    </row>
    <row r="859" ht="14.25" customHeight="1">
      <c r="F859"/>
    </row>
    <row r="860" ht="14.25" customHeight="1">
      <c r="F860"/>
    </row>
    <row r="861" ht="14.25" customHeight="1">
      <c r="F861"/>
    </row>
    <row r="862" ht="14.25" customHeight="1"/>
    <row r="863" ht="14.25" customHeight="1"/>
    <row r="864" ht="14.25" customHeight="1"/>
    <row r="865" ht="14.25" customHeight="1"/>
    <row r="866" spans="1:6" ht="14.25" customHeight="1">
      <c r="A866" s="123" t="s">
        <v>297</v>
      </c>
      <c r="B866" s="123"/>
      <c r="C866" s="123"/>
      <c r="D866" s="123"/>
      <c r="E866" s="123"/>
      <c r="F866" s="123"/>
    </row>
    <row r="867" spans="1:6" ht="14.25" customHeight="1">
      <c r="A867" s="124" t="s">
        <v>298</v>
      </c>
      <c r="B867" s="124"/>
      <c r="C867" s="124"/>
      <c r="D867" s="124"/>
      <c r="E867" s="124"/>
      <c r="F867" s="124"/>
    </row>
    <row r="868" spans="1:6" ht="14.25" customHeight="1">
      <c r="A868" s="82"/>
      <c r="B868" s="67" t="s">
        <v>4</v>
      </c>
      <c r="C868" s="67" t="s">
        <v>5</v>
      </c>
      <c r="D868" s="67" t="s">
        <v>6</v>
      </c>
      <c r="E868" s="37" t="s">
        <v>7</v>
      </c>
      <c r="F868" s="68" t="s">
        <v>206</v>
      </c>
    </row>
    <row r="869" spans="1:6" ht="14.25" customHeight="1">
      <c r="A869" s="69" t="s">
        <v>207</v>
      </c>
      <c r="B869">
        <v>9</v>
      </c>
      <c r="C869">
        <v>6</v>
      </c>
      <c r="D869">
        <v>13</v>
      </c>
      <c r="E869" s="41">
        <f aca="true" t="shared" si="78" ref="E869:E880">(B869+C869+D869)*36/100</f>
        <v>10.08</v>
      </c>
      <c r="F869" s="70">
        <f aca="true" t="shared" si="79" ref="F869:F880">(B869+C869+D869)*64/100</f>
        <v>17.92</v>
      </c>
    </row>
    <row r="870" spans="1:6" ht="16.5" customHeight="1">
      <c r="A870" s="69" t="s">
        <v>208</v>
      </c>
      <c r="B870">
        <v>9</v>
      </c>
      <c r="C870">
        <v>7</v>
      </c>
      <c r="D870">
        <v>12</v>
      </c>
      <c r="E870" s="41">
        <f t="shared" si="78"/>
        <v>10.08</v>
      </c>
      <c r="F870" s="70">
        <f t="shared" si="79"/>
        <v>17.92</v>
      </c>
    </row>
    <row r="871" spans="1:6" ht="14.25" customHeight="1">
      <c r="A871" s="69" t="s">
        <v>209</v>
      </c>
      <c r="B871">
        <v>9</v>
      </c>
      <c r="C871">
        <v>7</v>
      </c>
      <c r="D871">
        <v>12</v>
      </c>
      <c r="E871" s="41">
        <f t="shared" si="78"/>
        <v>10.08</v>
      </c>
      <c r="F871" s="70">
        <f t="shared" si="79"/>
        <v>17.92</v>
      </c>
    </row>
    <row r="872" spans="1:6" ht="17.25" customHeight="1">
      <c r="A872" s="69" t="s">
        <v>210</v>
      </c>
      <c r="B872">
        <v>8</v>
      </c>
      <c r="C872">
        <v>6</v>
      </c>
      <c r="D872">
        <v>14</v>
      </c>
      <c r="E872" s="41">
        <f t="shared" si="78"/>
        <v>10.08</v>
      </c>
      <c r="F872" s="70">
        <f t="shared" si="79"/>
        <v>17.92</v>
      </c>
    </row>
    <row r="873" spans="1:6" ht="14.25" customHeight="1">
      <c r="A873" s="69" t="s">
        <v>211</v>
      </c>
      <c r="B873">
        <v>8</v>
      </c>
      <c r="C873">
        <v>6</v>
      </c>
      <c r="D873">
        <v>12</v>
      </c>
      <c r="E873" s="41">
        <f t="shared" si="78"/>
        <v>9.36</v>
      </c>
      <c r="F873" s="70">
        <f t="shared" si="79"/>
        <v>16.64</v>
      </c>
    </row>
    <row r="874" spans="1:6" ht="14.25" customHeight="1">
      <c r="A874" s="69" t="s">
        <v>212</v>
      </c>
      <c r="B874">
        <v>7</v>
      </c>
      <c r="C874">
        <v>6</v>
      </c>
      <c r="D874">
        <v>10</v>
      </c>
      <c r="E874" s="41">
        <f t="shared" si="78"/>
        <v>8.28</v>
      </c>
      <c r="F874" s="70">
        <f t="shared" si="79"/>
        <v>14.72</v>
      </c>
    </row>
    <row r="875" spans="1:6" ht="14.25" customHeight="1">
      <c r="A875" s="69" t="s">
        <v>213</v>
      </c>
      <c r="B875">
        <v>8</v>
      </c>
      <c r="C875">
        <v>6</v>
      </c>
      <c r="D875">
        <v>12</v>
      </c>
      <c r="E875" s="41">
        <f t="shared" si="78"/>
        <v>9.36</v>
      </c>
      <c r="F875" s="70">
        <f t="shared" si="79"/>
        <v>16.64</v>
      </c>
    </row>
    <row r="876" spans="1:6" ht="14.25" customHeight="1">
      <c r="A876" s="69" t="s">
        <v>214</v>
      </c>
      <c r="B876">
        <v>8</v>
      </c>
      <c r="C876">
        <v>6</v>
      </c>
      <c r="D876">
        <v>12</v>
      </c>
      <c r="E876" s="41">
        <f t="shared" si="78"/>
        <v>9.36</v>
      </c>
      <c r="F876" s="70">
        <f t="shared" si="79"/>
        <v>16.64</v>
      </c>
    </row>
    <row r="877" spans="1:6" ht="14.25" customHeight="1">
      <c r="A877" s="69" t="s">
        <v>215</v>
      </c>
      <c r="B877">
        <v>8</v>
      </c>
      <c r="C877">
        <v>6</v>
      </c>
      <c r="D877">
        <v>11</v>
      </c>
      <c r="E877" s="41">
        <f t="shared" si="78"/>
        <v>9</v>
      </c>
      <c r="F877" s="70">
        <f t="shared" si="79"/>
        <v>16</v>
      </c>
    </row>
    <row r="878" spans="1:6" ht="14.25" customHeight="1">
      <c r="A878" s="69" t="s">
        <v>216</v>
      </c>
      <c r="B878">
        <v>7</v>
      </c>
      <c r="C878">
        <v>5</v>
      </c>
      <c r="D878">
        <v>11</v>
      </c>
      <c r="E878" s="41">
        <f t="shared" si="78"/>
        <v>8.28</v>
      </c>
      <c r="F878" s="70">
        <f t="shared" si="79"/>
        <v>14.72</v>
      </c>
    </row>
    <row r="879" spans="1:6" ht="14.25" customHeight="1">
      <c r="A879" s="69" t="s">
        <v>217</v>
      </c>
      <c r="B879">
        <v>8</v>
      </c>
      <c r="C879">
        <v>6</v>
      </c>
      <c r="D879">
        <v>11</v>
      </c>
      <c r="E879" s="41">
        <f t="shared" si="78"/>
        <v>9</v>
      </c>
      <c r="F879" s="70">
        <f t="shared" si="79"/>
        <v>16</v>
      </c>
    </row>
    <row r="880" spans="1:6" ht="14.25" customHeight="1">
      <c r="A880" s="69" t="s">
        <v>218</v>
      </c>
      <c r="B880">
        <v>7</v>
      </c>
      <c r="C880">
        <v>6</v>
      </c>
      <c r="D880">
        <v>11</v>
      </c>
      <c r="E880" s="41">
        <f t="shared" si="78"/>
        <v>8.64</v>
      </c>
      <c r="F880" s="70">
        <f t="shared" si="79"/>
        <v>15.36</v>
      </c>
    </row>
    <row r="881" spans="1:6" ht="14.25" customHeight="1">
      <c r="A881" s="78"/>
      <c r="B881" s="79">
        <f>SUM(B869:B880)</f>
        <v>96</v>
      </c>
      <c r="C881" s="79">
        <f>SUM(C869:C880)</f>
        <v>73</v>
      </c>
      <c r="D881" s="79">
        <f>SUM(D869:D880)</f>
        <v>141</v>
      </c>
      <c r="E881" s="79">
        <f>SUM(E869:E880)</f>
        <v>111.6</v>
      </c>
      <c r="F881" s="79">
        <f>SUM(F869:F880)</f>
        <v>198.39999999999998</v>
      </c>
    </row>
    <row r="882" spans="1:6" ht="14.25" customHeight="1">
      <c r="A882" s="75"/>
      <c r="B882" s="77">
        <f>B881/D883</f>
        <v>0.3096774193548387</v>
      </c>
      <c r="C882" s="77">
        <f>C881/D883</f>
        <v>0.23548387096774193</v>
      </c>
      <c r="D882" s="77">
        <f>D881/D883</f>
        <v>0.45483870967741935</v>
      </c>
      <c r="E882" s="77">
        <f>E881/F883</f>
        <v>0.36</v>
      </c>
      <c r="F882" s="83">
        <f>F881/F883</f>
        <v>0.6399999999999999</v>
      </c>
    </row>
    <row r="883" spans="1:6" ht="14.25" customHeight="1">
      <c r="A883" s="75"/>
      <c r="B883" s="1"/>
      <c r="C883" s="1"/>
      <c r="D883" s="40">
        <f>B881+C881+D881</f>
        <v>310</v>
      </c>
      <c r="E883" s="1"/>
      <c r="F883" s="84">
        <f>E881+F881</f>
        <v>310</v>
      </c>
    </row>
    <row r="884" ht="14.25" customHeight="1">
      <c r="F884"/>
    </row>
    <row r="885" ht="14.25" customHeight="1">
      <c r="F885"/>
    </row>
    <row r="886" ht="14.25" customHeight="1">
      <c r="F886"/>
    </row>
    <row r="887" ht="14.25" customHeight="1"/>
    <row r="888" spans="1:6" ht="14.25" customHeight="1">
      <c r="A888" s="123" t="s">
        <v>299</v>
      </c>
      <c r="B888" s="123"/>
      <c r="C888" s="123"/>
      <c r="D888" s="123"/>
      <c r="E888" s="123"/>
      <c r="F888" s="123"/>
    </row>
    <row r="889" spans="1:6" ht="14.25" customHeight="1">
      <c r="A889" s="124" t="s">
        <v>300</v>
      </c>
      <c r="B889" s="124"/>
      <c r="C889" s="124"/>
      <c r="D889" s="124"/>
      <c r="E889" s="124"/>
      <c r="F889" s="124"/>
    </row>
    <row r="890" spans="1:6" ht="12.75" customHeight="1">
      <c r="A890" s="82" t="s">
        <v>258</v>
      </c>
      <c r="B890" s="67" t="s">
        <v>4</v>
      </c>
      <c r="C890" s="67" t="s">
        <v>5</v>
      </c>
      <c r="D890" s="67" t="s">
        <v>6</v>
      </c>
      <c r="E890" s="37" t="s">
        <v>7</v>
      </c>
      <c r="F890" s="68" t="s">
        <v>206</v>
      </c>
    </row>
    <row r="891" spans="1:6" ht="12.75" customHeight="1">
      <c r="A891" s="69" t="s">
        <v>207</v>
      </c>
      <c r="B891">
        <v>0</v>
      </c>
      <c r="C891">
        <v>0</v>
      </c>
      <c r="D891">
        <v>0</v>
      </c>
      <c r="E891" s="41">
        <f aca="true" t="shared" si="80" ref="E891:E902">(B891+C891+D891)*36/100</f>
        <v>0</v>
      </c>
      <c r="F891" s="70">
        <f aca="true" t="shared" si="81" ref="F891:F902">(B891+C891+D891)*64/100</f>
        <v>0</v>
      </c>
    </row>
    <row r="892" spans="1:6" ht="13.5" customHeight="1">
      <c r="A892" s="69" t="s">
        <v>208</v>
      </c>
      <c r="B892">
        <v>40</v>
      </c>
      <c r="C892">
        <v>1</v>
      </c>
      <c r="D892">
        <v>0</v>
      </c>
      <c r="E892" s="41">
        <f t="shared" si="80"/>
        <v>14.76</v>
      </c>
      <c r="F892" s="70">
        <f t="shared" si="81"/>
        <v>26.24</v>
      </c>
    </row>
    <row r="893" spans="1:6" ht="14.25" customHeight="1">
      <c r="A893" s="69" t="s">
        <v>209</v>
      </c>
      <c r="B893">
        <v>1</v>
      </c>
      <c r="C893">
        <v>0</v>
      </c>
      <c r="D893">
        <v>0</v>
      </c>
      <c r="E893" s="41">
        <f t="shared" si="80"/>
        <v>0.36</v>
      </c>
      <c r="F893" s="70">
        <f t="shared" si="81"/>
        <v>0.64</v>
      </c>
    </row>
    <row r="894" spans="1:6" ht="17.25" customHeight="1">
      <c r="A894" s="69" t="s">
        <v>210</v>
      </c>
      <c r="B894">
        <v>0</v>
      </c>
      <c r="C894">
        <v>0</v>
      </c>
      <c r="D894">
        <v>0</v>
      </c>
      <c r="E894" s="41">
        <f t="shared" si="80"/>
        <v>0</v>
      </c>
      <c r="F894" s="70">
        <f t="shared" si="81"/>
        <v>0</v>
      </c>
    </row>
    <row r="895" spans="1:6" ht="14.25" customHeight="1">
      <c r="A895" s="69" t="s">
        <v>211</v>
      </c>
      <c r="B895">
        <v>2</v>
      </c>
      <c r="C895">
        <v>2</v>
      </c>
      <c r="D895">
        <v>5</v>
      </c>
      <c r="E895" s="41">
        <f t="shared" si="80"/>
        <v>3.24</v>
      </c>
      <c r="F895" s="70">
        <f t="shared" si="81"/>
        <v>5.76</v>
      </c>
    </row>
    <row r="896" spans="1:6" ht="14.25" customHeight="1">
      <c r="A896" s="69" t="s">
        <v>212</v>
      </c>
      <c r="B896">
        <v>3</v>
      </c>
      <c r="C896">
        <v>3</v>
      </c>
      <c r="D896">
        <v>3</v>
      </c>
      <c r="E896" s="41">
        <f t="shared" si="80"/>
        <v>3.24</v>
      </c>
      <c r="F896" s="70">
        <f t="shared" si="81"/>
        <v>5.76</v>
      </c>
    </row>
    <row r="897" spans="1:6" ht="14.25" customHeight="1">
      <c r="A897" s="69" t="s">
        <v>213</v>
      </c>
      <c r="B897">
        <v>1</v>
      </c>
      <c r="C897">
        <v>0</v>
      </c>
      <c r="D897">
        <v>0</v>
      </c>
      <c r="E897" s="41">
        <f t="shared" si="80"/>
        <v>0.36</v>
      </c>
      <c r="F897" s="70">
        <f t="shared" si="81"/>
        <v>0.64</v>
      </c>
    </row>
    <row r="898" spans="1:6" ht="14.25" customHeight="1">
      <c r="A898" s="69" t="s">
        <v>214</v>
      </c>
      <c r="B898">
        <v>2</v>
      </c>
      <c r="C898">
        <v>1</v>
      </c>
      <c r="D898">
        <v>2</v>
      </c>
      <c r="E898" s="41">
        <f t="shared" si="80"/>
        <v>1.8</v>
      </c>
      <c r="F898" s="70">
        <f t="shared" si="81"/>
        <v>3.2</v>
      </c>
    </row>
    <row r="899" spans="1:6" ht="14.25" customHeight="1">
      <c r="A899" s="69" t="s">
        <v>215</v>
      </c>
      <c r="B899">
        <v>3</v>
      </c>
      <c r="C899">
        <v>3</v>
      </c>
      <c r="D899">
        <v>5</v>
      </c>
      <c r="E899" s="41">
        <f t="shared" si="80"/>
        <v>3.96</v>
      </c>
      <c r="F899" s="70">
        <f t="shared" si="81"/>
        <v>7.04</v>
      </c>
    </row>
    <row r="900" spans="1:6" ht="14.25" customHeight="1">
      <c r="A900" s="69" t="s">
        <v>216</v>
      </c>
      <c r="B900">
        <v>5</v>
      </c>
      <c r="C900">
        <v>2</v>
      </c>
      <c r="D900">
        <v>5</v>
      </c>
      <c r="E900" s="41">
        <f t="shared" si="80"/>
        <v>4.32</v>
      </c>
      <c r="F900" s="70">
        <f t="shared" si="81"/>
        <v>7.68</v>
      </c>
    </row>
    <row r="901" spans="1:6" ht="14.25" customHeight="1">
      <c r="A901" s="69" t="s">
        <v>217</v>
      </c>
      <c r="B901">
        <v>7</v>
      </c>
      <c r="C901">
        <v>4</v>
      </c>
      <c r="D901">
        <v>5</v>
      </c>
      <c r="E901" s="41">
        <f t="shared" si="80"/>
        <v>5.76</v>
      </c>
      <c r="F901" s="70">
        <f t="shared" si="81"/>
        <v>10.24</v>
      </c>
    </row>
    <row r="902" spans="1:6" ht="14.25" customHeight="1">
      <c r="A902" s="69" t="s">
        <v>218</v>
      </c>
      <c r="B902">
        <v>4</v>
      </c>
      <c r="C902">
        <v>3</v>
      </c>
      <c r="D902">
        <v>5</v>
      </c>
      <c r="E902" s="41">
        <f t="shared" si="80"/>
        <v>4.32</v>
      </c>
      <c r="F902" s="70">
        <f t="shared" si="81"/>
        <v>7.68</v>
      </c>
    </row>
    <row r="903" spans="1:6" ht="14.25" customHeight="1">
      <c r="A903" s="78"/>
      <c r="B903" s="79">
        <f>SUM(B891:B902)</f>
        <v>68</v>
      </c>
      <c r="C903" s="79">
        <f>SUM(C891:C902)</f>
        <v>19</v>
      </c>
      <c r="D903" s="79">
        <f>SUM(D891:D902)</f>
        <v>30</v>
      </c>
      <c r="E903" s="79">
        <f>SUM(E891:E902)</f>
        <v>42.120000000000005</v>
      </c>
      <c r="F903" s="79">
        <f>SUM(F891:F902)</f>
        <v>74.88</v>
      </c>
    </row>
    <row r="904" spans="1:6" ht="14.25" customHeight="1">
      <c r="A904" s="75"/>
      <c r="B904" s="77">
        <f>B903/D905</f>
        <v>0.5811965811965812</v>
      </c>
      <c r="C904" s="77">
        <f>C903/D905</f>
        <v>0.1623931623931624</v>
      </c>
      <c r="D904" s="77">
        <f>D903/D905</f>
        <v>0.2564102564102564</v>
      </c>
      <c r="E904" s="77">
        <f>E903/F905</f>
        <v>0.36000000000000004</v>
      </c>
      <c r="F904" s="83">
        <f>F903/F905</f>
        <v>0.64</v>
      </c>
    </row>
    <row r="905" spans="1:6" ht="14.25" customHeight="1">
      <c r="A905" s="75"/>
      <c r="B905" s="1"/>
      <c r="C905" s="1"/>
      <c r="D905" s="40">
        <f>B903+C903+D903</f>
        <v>117</v>
      </c>
      <c r="E905" s="1"/>
      <c r="F905" s="84">
        <f>E903+F903</f>
        <v>117</v>
      </c>
    </row>
    <row r="906" ht="14.25" customHeight="1">
      <c r="F906"/>
    </row>
    <row r="907" ht="14.25" customHeight="1">
      <c r="F907"/>
    </row>
    <row r="908" ht="14.25" customHeight="1">
      <c r="F908"/>
    </row>
    <row r="909" ht="14.25" customHeight="1"/>
    <row r="910" spans="1:6" ht="14.25" customHeight="1">
      <c r="A910" s="127" t="s">
        <v>301</v>
      </c>
      <c r="B910" s="127"/>
      <c r="C910" s="127"/>
      <c r="D910" s="127"/>
      <c r="E910" s="127"/>
      <c r="F910" s="127"/>
    </row>
    <row r="911" spans="1:6" ht="14.25" customHeight="1">
      <c r="A911" s="124" t="s">
        <v>302</v>
      </c>
      <c r="B911" s="124"/>
      <c r="C911" s="124"/>
      <c r="D911" s="124"/>
      <c r="E911" s="124"/>
      <c r="F911" s="124"/>
    </row>
    <row r="912" spans="1:6" ht="14.25" customHeight="1">
      <c r="A912" s="82" t="s">
        <v>258</v>
      </c>
      <c r="B912" s="67" t="s">
        <v>4</v>
      </c>
      <c r="C912" s="67" t="s">
        <v>5</v>
      </c>
      <c r="D912" s="67" t="s">
        <v>6</v>
      </c>
      <c r="E912" s="37" t="s">
        <v>7</v>
      </c>
      <c r="F912" s="68" t="s">
        <v>206</v>
      </c>
    </row>
    <row r="913" spans="1:6" ht="14.25" customHeight="1">
      <c r="A913" s="69" t="s">
        <v>207</v>
      </c>
      <c r="B913">
        <v>0</v>
      </c>
      <c r="C913">
        <v>0</v>
      </c>
      <c r="D913">
        <v>0</v>
      </c>
      <c r="E913" s="41">
        <f aca="true" t="shared" si="82" ref="E913:E924">(B913+C913+D913)*36/100</f>
        <v>0</v>
      </c>
      <c r="F913" s="70">
        <f aca="true" t="shared" si="83" ref="F913:F924">(B913+C913+D913)*64/100</f>
        <v>0</v>
      </c>
    </row>
    <row r="914" spans="1:6" ht="18.75" customHeight="1">
      <c r="A914" s="69" t="s">
        <v>208</v>
      </c>
      <c r="B914">
        <v>0</v>
      </c>
      <c r="C914">
        <v>0</v>
      </c>
      <c r="D914">
        <v>0</v>
      </c>
      <c r="E914" s="41">
        <f t="shared" si="82"/>
        <v>0</v>
      </c>
      <c r="F914" s="70">
        <f t="shared" si="83"/>
        <v>0</v>
      </c>
    </row>
    <row r="915" spans="1:6" ht="14.25" customHeight="1">
      <c r="A915" s="69" t="s">
        <v>209</v>
      </c>
      <c r="B915">
        <v>0</v>
      </c>
      <c r="C915">
        <v>0</v>
      </c>
      <c r="D915">
        <v>0</v>
      </c>
      <c r="E915" s="41">
        <f t="shared" si="82"/>
        <v>0</v>
      </c>
      <c r="F915" s="70">
        <f t="shared" si="83"/>
        <v>0</v>
      </c>
    </row>
    <row r="916" spans="1:6" ht="17.25" customHeight="1">
      <c r="A916" s="69" t="s">
        <v>210</v>
      </c>
      <c r="B916">
        <v>0</v>
      </c>
      <c r="C916">
        <v>0</v>
      </c>
      <c r="D916">
        <v>0</v>
      </c>
      <c r="E916" s="41">
        <f t="shared" si="82"/>
        <v>0</v>
      </c>
      <c r="F916" s="70">
        <f t="shared" si="83"/>
        <v>0</v>
      </c>
    </row>
    <row r="917" spans="1:6" ht="14.25" customHeight="1">
      <c r="A917" s="69" t="s">
        <v>211</v>
      </c>
      <c r="B917">
        <v>0</v>
      </c>
      <c r="C917">
        <v>0</v>
      </c>
      <c r="D917">
        <v>0</v>
      </c>
      <c r="E917" s="41">
        <f t="shared" si="82"/>
        <v>0</v>
      </c>
      <c r="F917" s="70">
        <f t="shared" si="83"/>
        <v>0</v>
      </c>
    </row>
    <row r="918" spans="1:6" ht="14.25" customHeight="1">
      <c r="A918" s="69" t="s">
        <v>212</v>
      </c>
      <c r="B918">
        <v>0</v>
      </c>
      <c r="C918">
        <v>0</v>
      </c>
      <c r="D918">
        <v>0</v>
      </c>
      <c r="E918" s="41">
        <f t="shared" si="82"/>
        <v>0</v>
      </c>
      <c r="F918" s="70">
        <f t="shared" si="83"/>
        <v>0</v>
      </c>
    </row>
    <row r="919" spans="1:6" ht="14.25" customHeight="1">
      <c r="A919" s="69" t="s">
        <v>213</v>
      </c>
      <c r="B919">
        <v>0</v>
      </c>
      <c r="C919">
        <v>0</v>
      </c>
      <c r="D919">
        <v>0</v>
      </c>
      <c r="E919" s="41">
        <f t="shared" si="82"/>
        <v>0</v>
      </c>
      <c r="F919" s="70">
        <f t="shared" si="83"/>
        <v>0</v>
      </c>
    </row>
    <row r="920" spans="1:6" ht="14.25" customHeight="1">
      <c r="A920" s="69" t="s">
        <v>214</v>
      </c>
      <c r="B920">
        <v>0</v>
      </c>
      <c r="C920">
        <v>0</v>
      </c>
      <c r="D920">
        <v>0</v>
      </c>
      <c r="E920" s="41">
        <f t="shared" si="82"/>
        <v>0</v>
      </c>
      <c r="F920" s="70">
        <f t="shared" si="83"/>
        <v>0</v>
      </c>
    </row>
    <row r="921" spans="1:6" ht="14.25" customHeight="1">
      <c r="A921" s="69" t="s">
        <v>215</v>
      </c>
      <c r="B921">
        <v>0</v>
      </c>
      <c r="C921">
        <v>0</v>
      </c>
      <c r="D921">
        <v>0</v>
      </c>
      <c r="E921" s="41">
        <f t="shared" si="82"/>
        <v>0</v>
      </c>
      <c r="F921" s="70">
        <f t="shared" si="83"/>
        <v>0</v>
      </c>
    </row>
    <row r="922" spans="1:6" ht="14.25" customHeight="1">
      <c r="A922" s="69" t="s">
        <v>216</v>
      </c>
      <c r="B922">
        <v>0</v>
      </c>
      <c r="C922">
        <v>0</v>
      </c>
      <c r="D922">
        <v>0</v>
      </c>
      <c r="E922" s="41">
        <f t="shared" si="82"/>
        <v>0</v>
      </c>
      <c r="F922" s="70">
        <f t="shared" si="83"/>
        <v>0</v>
      </c>
    </row>
    <row r="923" spans="1:6" ht="14.25" customHeight="1">
      <c r="A923" s="69" t="s">
        <v>217</v>
      </c>
      <c r="B923">
        <v>0</v>
      </c>
      <c r="C923">
        <v>0</v>
      </c>
      <c r="D923">
        <v>0</v>
      </c>
      <c r="E923" s="41">
        <f t="shared" si="82"/>
        <v>0</v>
      </c>
      <c r="F923" s="70">
        <f t="shared" si="83"/>
        <v>0</v>
      </c>
    </row>
    <row r="924" spans="1:6" ht="14.25" customHeight="1">
      <c r="A924" s="69" t="s">
        <v>218</v>
      </c>
      <c r="B924">
        <v>0</v>
      </c>
      <c r="C924">
        <v>0</v>
      </c>
      <c r="D924">
        <v>0</v>
      </c>
      <c r="E924" s="41">
        <f t="shared" si="82"/>
        <v>0</v>
      </c>
      <c r="F924" s="70">
        <f t="shared" si="83"/>
        <v>0</v>
      </c>
    </row>
    <row r="925" spans="1:6" ht="14.25" customHeight="1">
      <c r="A925" s="78"/>
      <c r="B925" s="79">
        <f>SUM(B913:B924)</f>
        <v>0</v>
      </c>
      <c r="C925" s="79">
        <f>SUM(C913:C924)</f>
        <v>0</v>
      </c>
      <c r="D925" s="79">
        <f>SUM(D913:D924)</f>
        <v>0</v>
      </c>
      <c r="E925" s="79">
        <f>SUM(E913:E924)</f>
        <v>0</v>
      </c>
      <c r="F925" s="79">
        <f>SUM(F913:F924)</f>
        <v>0</v>
      </c>
    </row>
    <row r="926" spans="1:6" ht="14.25" customHeight="1">
      <c r="A926" s="75"/>
      <c r="B926" s="87">
        <v>0.319241598684746</v>
      </c>
      <c r="C926" s="77">
        <v>0.23722207031707</v>
      </c>
      <c r="D926" s="77">
        <v>0.443536330998184</v>
      </c>
      <c r="E926" s="77">
        <v>0.35913775656940805</v>
      </c>
      <c r="F926" s="77">
        <v>0.6408622434305921</v>
      </c>
    </row>
    <row r="927" spans="1:6" ht="14.25" customHeight="1">
      <c r="A927" s="75"/>
      <c r="B927" s="1"/>
      <c r="C927" s="1"/>
      <c r="D927" s="40">
        <f>B925+C925+D925</f>
        <v>0</v>
      </c>
      <c r="E927" s="1"/>
      <c r="F927" s="84">
        <f>E925+F925</f>
        <v>0</v>
      </c>
    </row>
    <row r="928" ht="14.25" customHeight="1">
      <c r="F928"/>
    </row>
    <row r="929" ht="14.25" customHeight="1">
      <c r="F929"/>
    </row>
    <row r="930" ht="14.25" customHeight="1">
      <c r="F930"/>
    </row>
    <row r="931" ht="14.25" customHeight="1"/>
    <row r="932" spans="1:6" ht="14.25" customHeight="1">
      <c r="A932" s="123" t="s">
        <v>303</v>
      </c>
      <c r="B932" s="123"/>
      <c r="C932" s="123"/>
      <c r="D932" s="123"/>
      <c r="E932" s="123"/>
      <c r="F932" s="123"/>
    </row>
    <row r="933" spans="1:6" ht="14.25" customHeight="1">
      <c r="A933" s="124" t="s">
        <v>304</v>
      </c>
      <c r="B933" s="124"/>
      <c r="C933" s="124"/>
      <c r="D933" s="124"/>
      <c r="E933" s="124"/>
      <c r="F933" s="124"/>
    </row>
    <row r="934" spans="1:6" ht="14.25" customHeight="1">
      <c r="A934" s="82"/>
      <c r="B934" s="67" t="s">
        <v>4</v>
      </c>
      <c r="C934" s="67" t="s">
        <v>5</v>
      </c>
      <c r="D934" s="67" t="s">
        <v>6</v>
      </c>
      <c r="E934" s="37" t="s">
        <v>7</v>
      </c>
      <c r="F934" s="68" t="s">
        <v>206</v>
      </c>
    </row>
    <row r="935" spans="1:6" ht="14.25" customHeight="1">
      <c r="A935" s="69" t="s">
        <v>207</v>
      </c>
      <c r="B935">
        <v>4</v>
      </c>
      <c r="C935">
        <v>3</v>
      </c>
      <c r="D935">
        <v>6</v>
      </c>
      <c r="E935" s="41">
        <f aca="true" t="shared" si="84" ref="E935:E946">(B935+C935+D935)*36/100</f>
        <v>4.68</v>
      </c>
      <c r="F935" s="70">
        <f aca="true" t="shared" si="85" ref="F935:F946">(B935+C935+D935)*64/100</f>
        <v>8.32</v>
      </c>
    </row>
    <row r="936" spans="1:6" ht="18.75" customHeight="1">
      <c r="A936" s="69" t="s">
        <v>208</v>
      </c>
      <c r="B936">
        <v>4</v>
      </c>
      <c r="C936">
        <v>3</v>
      </c>
      <c r="D936">
        <v>5</v>
      </c>
      <c r="E936" s="41">
        <f t="shared" si="84"/>
        <v>4.32</v>
      </c>
      <c r="F936" s="70">
        <f t="shared" si="85"/>
        <v>7.68</v>
      </c>
    </row>
    <row r="937" spans="1:6" ht="14.25" customHeight="1">
      <c r="A937" s="69" t="s">
        <v>209</v>
      </c>
      <c r="B937">
        <v>4</v>
      </c>
      <c r="C937">
        <v>3</v>
      </c>
      <c r="D937">
        <v>6</v>
      </c>
      <c r="E937" s="41">
        <f t="shared" si="84"/>
        <v>4.68</v>
      </c>
      <c r="F937" s="70">
        <f t="shared" si="85"/>
        <v>8.32</v>
      </c>
    </row>
    <row r="938" spans="1:6" ht="17.25" customHeight="1">
      <c r="A938" s="69" t="s">
        <v>210</v>
      </c>
      <c r="B938">
        <v>4</v>
      </c>
      <c r="C938">
        <v>3</v>
      </c>
      <c r="D938">
        <v>7</v>
      </c>
      <c r="E938" s="41">
        <f t="shared" si="84"/>
        <v>5.04</v>
      </c>
      <c r="F938" s="70">
        <f t="shared" si="85"/>
        <v>8.96</v>
      </c>
    </row>
    <row r="939" spans="1:6" ht="14.25" customHeight="1">
      <c r="A939" s="69" t="s">
        <v>211</v>
      </c>
      <c r="B939">
        <v>4</v>
      </c>
      <c r="C939">
        <v>3</v>
      </c>
      <c r="D939">
        <v>6</v>
      </c>
      <c r="E939" s="41">
        <f t="shared" si="84"/>
        <v>4.68</v>
      </c>
      <c r="F939" s="70">
        <f t="shared" si="85"/>
        <v>8.32</v>
      </c>
    </row>
    <row r="940" spans="1:6" ht="14.25" customHeight="1">
      <c r="A940" s="69" t="s">
        <v>212</v>
      </c>
      <c r="B940">
        <v>4</v>
      </c>
      <c r="C940">
        <v>3</v>
      </c>
      <c r="D940">
        <v>5</v>
      </c>
      <c r="E940" s="41">
        <f t="shared" si="84"/>
        <v>4.32</v>
      </c>
      <c r="F940" s="70">
        <f t="shared" si="85"/>
        <v>7.68</v>
      </c>
    </row>
    <row r="941" spans="1:6" ht="14.25" customHeight="1">
      <c r="A941" s="69" t="s">
        <v>213</v>
      </c>
      <c r="B941">
        <v>5</v>
      </c>
      <c r="C941">
        <v>3</v>
      </c>
      <c r="D941">
        <v>6</v>
      </c>
      <c r="E941" s="41">
        <f t="shared" si="84"/>
        <v>5.04</v>
      </c>
      <c r="F941" s="70">
        <f t="shared" si="85"/>
        <v>8.96</v>
      </c>
    </row>
    <row r="942" spans="1:6" ht="14.25" customHeight="1">
      <c r="A942" s="69" t="s">
        <v>214</v>
      </c>
      <c r="B942">
        <v>4</v>
      </c>
      <c r="C942">
        <v>3</v>
      </c>
      <c r="D942">
        <v>7</v>
      </c>
      <c r="E942" s="41">
        <f t="shared" si="84"/>
        <v>5.04</v>
      </c>
      <c r="F942" s="70">
        <f t="shared" si="85"/>
        <v>8.96</v>
      </c>
    </row>
    <row r="943" spans="1:6" ht="14.25" customHeight="1">
      <c r="A943" s="69" t="s">
        <v>215</v>
      </c>
      <c r="B943">
        <v>4</v>
      </c>
      <c r="C943">
        <v>4</v>
      </c>
      <c r="D943">
        <v>6</v>
      </c>
      <c r="E943" s="41">
        <f t="shared" si="84"/>
        <v>5.04</v>
      </c>
      <c r="F943" s="70">
        <f t="shared" si="85"/>
        <v>8.96</v>
      </c>
    </row>
    <row r="944" spans="1:6" ht="14.25" customHeight="1">
      <c r="A944" s="69" t="s">
        <v>216</v>
      </c>
      <c r="B944">
        <v>2</v>
      </c>
      <c r="C944">
        <v>1</v>
      </c>
      <c r="D944">
        <v>3</v>
      </c>
      <c r="E944" s="41">
        <f t="shared" si="84"/>
        <v>2.16</v>
      </c>
      <c r="F944" s="70">
        <f t="shared" si="85"/>
        <v>3.84</v>
      </c>
    </row>
    <row r="945" spans="1:6" ht="14.25" customHeight="1">
      <c r="A945" s="69" t="s">
        <v>217</v>
      </c>
      <c r="B945">
        <v>0</v>
      </c>
      <c r="C945">
        <v>0</v>
      </c>
      <c r="D945">
        <v>0</v>
      </c>
      <c r="E945" s="41">
        <f t="shared" si="84"/>
        <v>0</v>
      </c>
      <c r="F945" s="70">
        <f t="shared" si="85"/>
        <v>0</v>
      </c>
    </row>
    <row r="946" spans="1:6" ht="14.25" customHeight="1">
      <c r="A946" s="69" t="s">
        <v>218</v>
      </c>
      <c r="B946">
        <v>0</v>
      </c>
      <c r="C946">
        <v>0</v>
      </c>
      <c r="D946">
        <v>0</v>
      </c>
      <c r="E946" s="41">
        <f t="shared" si="84"/>
        <v>0</v>
      </c>
      <c r="F946" s="70">
        <f t="shared" si="85"/>
        <v>0</v>
      </c>
    </row>
    <row r="947" spans="1:6" ht="14.25" customHeight="1">
      <c r="A947" s="78"/>
      <c r="B947" s="79">
        <f>SUM(B935:B946)</f>
        <v>39</v>
      </c>
      <c r="C947" s="79">
        <f>SUM(C935:C946)</f>
        <v>29</v>
      </c>
      <c r="D947" s="79">
        <f>SUM(D935:D946)</f>
        <v>57</v>
      </c>
      <c r="E947" s="79">
        <f>SUM(E935:E946)</f>
        <v>45</v>
      </c>
      <c r="F947" s="79">
        <f>SUM(F935:F946)</f>
        <v>80</v>
      </c>
    </row>
    <row r="948" spans="1:6" ht="14.25" customHeight="1">
      <c r="A948" s="75"/>
      <c r="B948" s="77">
        <f>B947/D949</f>
        <v>0.312</v>
      </c>
      <c r="C948" s="77">
        <f>C947/D949</f>
        <v>0.232</v>
      </c>
      <c r="D948" s="77">
        <f>D947/D949</f>
        <v>0.456</v>
      </c>
      <c r="E948" s="77">
        <f>E947/F949</f>
        <v>0.36</v>
      </c>
      <c r="F948" s="83">
        <f>F947/F949</f>
        <v>0.64</v>
      </c>
    </row>
    <row r="949" spans="1:6" ht="14.25" customHeight="1">
      <c r="A949" s="75"/>
      <c r="B949" s="1"/>
      <c r="C949" s="1"/>
      <c r="D949" s="40">
        <f>B947+C947+D947</f>
        <v>125</v>
      </c>
      <c r="E949" s="1"/>
      <c r="F949" s="84">
        <f>E947+F947</f>
        <v>125</v>
      </c>
    </row>
    <row r="950" ht="14.25" customHeight="1">
      <c r="F950"/>
    </row>
    <row r="951" ht="14.25" customHeight="1">
      <c r="F951"/>
    </row>
    <row r="952" ht="14.25" customHeight="1">
      <c r="F952"/>
    </row>
    <row r="953" spans="1:6" ht="14.25" customHeight="1">
      <c r="A953" s="123" t="s">
        <v>305</v>
      </c>
      <c r="B953" s="123"/>
      <c r="C953" s="123"/>
      <c r="D953" s="123"/>
      <c r="E953" s="123"/>
      <c r="F953" s="123"/>
    </row>
    <row r="954" spans="1:6" ht="14.25" customHeight="1">
      <c r="A954" s="124" t="s">
        <v>306</v>
      </c>
      <c r="B954" s="124"/>
      <c r="C954" s="124"/>
      <c r="D954" s="124"/>
      <c r="E954" s="124"/>
      <c r="F954" s="124"/>
    </row>
    <row r="955" spans="1:6" ht="14.25" customHeight="1">
      <c r="A955" s="82" t="s">
        <v>258</v>
      </c>
      <c r="B955" s="67" t="s">
        <v>4</v>
      </c>
      <c r="C955" s="67" t="s">
        <v>5</v>
      </c>
      <c r="D955" s="67" t="s">
        <v>6</v>
      </c>
      <c r="E955" s="37" t="s">
        <v>7</v>
      </c>
      <c r="F955" s="68" t="s">
        <v>206</v>
      </c>
    </row>
    <row r="956" spans="1:6" ht="14.25" customHeight="1">
      <c r="A956" s="69" t="s">
        <v>207</v>
      </c>
      <c r="B956">
        <v>8</v>
      </c>
      <c r="C956">
        <v>7</v>
      </c>
      <c r="D956">
        <v>13</v>
      </c>
      <c r="E956" s="41">
        <f aca="true" t="shared" si="86" ref="E956:E966">(B956+C956+D956)*36/100</f>
        <v>10.08</v>
      </c>
      <c r="F956" s="70">
        <f aca="true" t="shared" si="87" ref="F956:F966">(B956+C956+D956)*64/100</f>
        <v>17.92</v>
      </c>
    </row>
    <row r="957" spans="1:6" ht="15.75" customHeight="1">
      <c r="A957" s="69" t="s">
        <v>208</v>
      </c>
      <c r="B957" s="92">
        <v>8</v>
      </c>
      <c r="C957" s="92">
        <v>6</v>
      </c>
      <c r="D957" s="92">
        <v>13</v>
      </c>
      <c r="E957" s="41">
        <f t="shared" si="86"/>
        <v>9.72</v>
      </c>
      <c r="F957" s="70">
        <f t="shared" si="87"/>
        <v>17.28</v>
      </c>
    </row>
    <row r="958" spans="1:6" ht="14.25" customHeight="1">
      <c r="A958" s="69" t="s">
        <v>209</v>
      </c>
      <c r="B958" s="92">
        <v>7</v>
      </c>
      <c r="C958" s="92">
        <v>7</v>
      </c>
      <c r="D958" s="92">
        <v>12</v>
      </c>
      <c r="E958" s="41">
        <f t="shared" si="86"/>
        <v>9.36</v>
      </c>
      <c r="F958" s="70">
        <f t="shared" si="87"/>
        <v>16.64</v>
      </c>
    </row>
    <row r="959" spans="1:6" ht="17.25" customHeight="1">
      <c r="A959" s="69" t="s">
        <v>210</v>
      </c>
      <c r="B959">
        <v>8</v>
      </c>
      <c r="C959">
        <v>6</v>
      </c>
      <c r="D959">
        <v>14</v>
      </c>
      <c r="E959" s="41">
        <f t="shared" si="86"/>
        <v>10.08</v>
      </c>
      <c r="F959" s="70">
        <f t="shared" si="87"/>
        <v>17.92</v>
      </c>
    </row>
    <row r="960" spans="1:6" ht="14.25" customHeight="1">
      <c r="A960" s="69" t="s">
        <v>211</v>
      </c>
      <c r="B960">
        <v>7</v>
      </c>
      <c r="C960">
        <v>7</v>
      </c>
      <c r="D960">
        <v>15</v>
      </c>
      <c r="E960" s="41">
        <f t="shared" si="86"/>
        <v>10.44</v>
      </c>
      <c r="F960" s="70">
        <f t="shared" si="87"/>
        <v>18.56</v>
      </c>
    </row>
    <row r="961" spans="1:6" ht="14.25" customHeight="1">
      <c r="A961" s="69" t="s">
        <v>212</v>
      </c>
      <c r="B961">
        <v>8</v>
      </c>
      <c r="C961">
        <v>6</v>
      </c>
      <c r="D961">
        <v>12</v>
      </c>
      <c r="E961" s="41">
        <f t="shared" si="86"/>
        <v>9.36</v>
      </c>
      <c r="F961" s="70">
        <f t="shared" si="87"/>
        <v>16.64</v>
      </c>
    </row>
    <row r="962" spans="1:6" ht="14.25" customHeight="1">
      <c r="A962" s="69" t="s">
        <v>213</v>
      </c>
      <c r="B962">
        <v>7</v>
      </c>
      <c r="C962">
        <v>7</v>
      </c>
      <c r="D962">
        <v>12</v>
      </c>
      <c r="E962" s="41">
        <f t="shared" si="86"/>
        <v>9.36</v>
      </c>
      <c r="F962" s="70">
        <f t="shared" si="87"/>
        <v>16.64</v>
      </c>
    </row>
    <row r="963" spans="1:6" ht="14.25" customHeight="1">
      <c r="A963" s="69" t="s">
        <v>214</v>
      </c>
      <c r="B963">
        <v>7</v>
      </c>
      <c r="C963">
        <v>5</v>
      </c>
      <c r="D963">
        <v>11</v>
      </c>
      <c r="E963" s="41">
        <f t="shared" si="86"/>
        <v>8.28</v>
      </c>
      <c r="F963" s="70">
        <f t="shared" si="87"/>
        <v>14.72</v>
      </c>
    </row>
    <row r="964" spans="1:6" ht="14.25" customHeight="1">
      <c r="A964" s="69" t="s">
        <v>215</v>
      </c>
      <c r="B964">
        <v>7</v>
      </c>
      <c r="C964">
        <v>6</v>
      </c>
      <c r="D964">
        <v>11</v>
      </c>
      <c r="E964" s="41">
        <f t="shared" si="86"/>
        <v>8.64</v>
      </c>
      <c r="F964" s="70">
        <f t="shared" si="87"/>
        <v>15.36</v>
      </c>
    </row>
    <row r="965" spans="1:6" ht="14.25" customHeight="1">
      <c r="A965" s="69" t="s">
        <v>216</v>
      </c>
      <c r="B965">
        <v>2</v>
      </c>
      <c r="C965">
        <v>2</v>
      </c>
      <c r="D965">
        <v>7</v>
      </c>
      <c r="E965" s="41">
        <f t="shared" si="86"/>
        <v>3.96</v>
      </c>
      <c r="F965" s="70">
        <f t="shared" si="87"/>
        <v>7.04</v>
      </c>
    </row>
    <row r="966" spans="1:6" ht="14.25" customHeight="1">
      <c r="A966" s="69" t="s">
        <v>217</v>
      </c>
      <c r="B966">
        <v>2</v>
      </c>
      <c r="C966">
        <v>3</v>
      </c>
      <c r="D966">
        <v>7</v>
      </c>
      <c r="E966" s="41">
        <f t="shared" si="86"/>
        <v>4.32</v>
      </c>
      <c r="F966" s="70">
        <f t="shared" si="87"/>
        <v>7.68</v>
      </c>
    </row>
    <row r="967" spans="1:6" ht="14.25" customHeight="1">
      <c r="A967" t="s">
        <v>218</v>
      </c>
      <c r="F967"/>
    </row>
    <row r="968" spans="1:6" ht="14.25" customHeight="1">
      <c r="A968" s="78"/>
      <c r="B968" s="79">
        <f>SUM(B955:B967)</f>
        <v>71</v>
      </c>
      <c r="C968" s="79">
        <f>SUM(C955:C967)</f>
        <v>62</v>
      </c>
      <c r="D968" s="79">
        <f>SUM(D955:D967)</f>
        <v>127</v>
      </c>
      <c r="E968" s="79">
        <f>SUM(E955:E967)</f>
        <v>93.6</v>
      </c>
      <c r="F968" s="79">
        <f>SUM(F955:F967)</f>
        <v>166.4</v>
      </c>
    </row>
    <row r="969" spans="1:6" ht="14.25" customHeight="1">
      <c r="A969" s="75"/>
      <c r="B969" s="77">
        <f>B968/D970</f>
        <v>0.27307692307692305</v>
      </c>
      <c r="C969" s="77">
        <f>C968/D970</f>
        <v>0.23846153846153847</v>
      </c>
      <c r="D969" s="77">
        <f>D968/D970</f>
        <v>0.48846153846153845</v>
      </c>
      <c r="E969" s="77">
        <f>E968/F970</f>
        <v>0.36</v>
      </c>
      <c r="F969" s="83">
        <f>F968/F970</f>
        <v>0.64</v>
      </c>
    </row>
    <row r="970" spans="1:6" ht="14.25" customHeight="1">
      <c r="A970" s="75"/>
      <c r="B970" s="1"/>
      <c r="C970" s="1"/>
      <c r="D970" s="40">
        <f>B968+C968+D968</f>
        <v>260</v>
      </c>
      <c r="E970" s="1"/>
      <c r="F970" s="84">
        <f>E968+F968</f>
        <v>260</v>
      </c>
    </row>
    <row r="971" ht="14.25" customHeight="1">
      <c r="F971"/>
    </row>
    <row r="972" ht="14.25" customHeight="1">
      <c r="F972"/>
    </row>
    <row r="973" ht="14.25" customHeight="1">
      <c r="F973"/>
    </row>
    <row r="974" ht="14.25" customHeight="1"/>
    <row r="975" spans="1:6" ht="14.25" customHeight="1">
      <c r="A975" s="123" t="s">
        <v>307</v>
      </c>
      <c r="B975" s="123"/>
      <c r="C975" s="123"/>
      <c r="D975" s="123"/>
      <c r="E975" s="123"/>
      <c r="F975" s="123"/>
    </row>
    <row r="976" spans="1:6" ht="14.25" customHeight="1">
      <c r="A976" s="124" t="s">
        <v>308</v>
      </c>
      <c r="B976" s="124"/>
      <c r="C976" s="124"/>
      <c r="D976" s="124"/>
      <c r="E976" s="124"/>
      <c r="F976" s="124"/>
    </row>
    <row r="977" spans="1:6" ht="14.25" customHeight="1">
      <c r="A977" s="82" t="s">
        <v>258</v>
      </c>
      <c r="B977" s="67" t="s">
        <v>4</v>
      </c>
      <c r="C977" s="67" t="s">
        <v>5</v>
      </c>
      <c r="D977" s="67" t="s">
        <v>6</v>
      </c>
      <c r="E977" s="37" t="s">
        <v>7</v>
      </c>
      <c r="F977" s="68" t="s">
        <v>206</v>
      </c>
    </row>
    <row r="978" spans="1:6" ht="12.75" customHeight="1">
      <c r="A978" s="69" t="s">
        <v>207</v>
      </c>
      <c r="B978">
        <v>5</v>
      </c>
      <c r="C978">
        <v>4</v>
      </c>
      <c r="D978">
        <v>8</v>
      </c>
      <c r="E978" s="41">
        <f aca="true" t="shared" si="88" ref="E978:E989">(B978+C978+D978)*36/100</f>
        <v>6.12</v>
      </c>
      <c r="F978" s="70">
        <f aca="true" t="shared" si="89" ref="F978:F989">(B978+C978+D978)*64/100</f>
        <v>10.88</v>
      </c>
    </row>
    <row r="979" spans="1:6" ht="13.5" customHeight="1">
      <c r="A979" s="69" t="s">
        <v>208</v>
      </c>
      <c r="B979">
        <v>6</v>
      </c>
      <c r="C979">
        <v>4</v>
      </c>
      <c r="D979">
        <v>7</v>
      </c>
      <c r="E979" s="41">
        <f t="shared" si="88"/>
        <v>6.12</v>
      </c>
      <c r="F979" s="70">
        <f t="shared" si="89"/>
        <v>10.88</v>
      </c>
    </row>
    <row r="980" spans="1:6" ht="14.25" customHeight="1">
      <c r="A980" s="69" t="s">
        <v>209</v>
      </c>
      <c r="B980">
        <v>6</v>
      </c>
      <c r="C980">
        <v>5</v>
      </c>
      <c r="D980">
        <v>8</v>
      </c>
      <c r="E980" s="41">
        <f t="shared" si="88"/>
        <v>6.84</v>
      </c>
      <c r="F980" s="70">
        <f t="shared" si="89"/>
        <v>12.16</v>
      </c>
    </row>
    <row r="981" spans="1:6" ht="17.25" customHeight="1">
      <c r="A981" s="69" t="s">
        <v>210</v>
      </c>
      <c r="B981">
        <v>5</v>
      </c>
      <c r="C981">
        <v>4</v>
      </c>
      <c r="D981">
        <v>9</v>
      </c>
      <c r="E981" s="41">
        <f t="shared" si="88"/>
        <v>6.48</v>
      </c>
      <c r="F981" s="70">
        <f t="shared" si="89"/>
        <v>11.52</v>
      </c>
    </row>
    <row r="982" spans="1:6" ht="14.25" customHeight="1">
      <c r="A982" s="69" t="s">
        <v>211</v>
      </c>
      <c r="B982">
        <v>5</v>
      </c>
      <c r="C982">
        <v>4</v>
      </c>
      <c r="D982">
        <v>8</v>
      </c>
      <c r="E982" s="41">
        <f t="shared" si="88"/>
        <v>6.12</v>
      </c>
      <c r="F982" s="70">
        <f t="shared" si="89"/>
        <v>10.88</v>
      </c>
    </row>
    <row r="983" spans="1:6" ht="14.25" customHeight="1">
      <c r="A983" s="69" t="s">
        <v>212</v>
      </c>
      <c r="B983">
        <v>6</v>
      </c>
      <c r="C983">
        <v>4</v>
      </c>
      <c r="D983">
        <v>8</v>
      </c>
      <c r="E983" s="41">
        <f t="shared" si="88"/>
        <v>6.48</v>
      </c>
      <c r="F983" s="70">
        <f t="shared" si="89"/>
        <v>11.52</v>
      </c>
    </row>
    <row r="984" spans="1:6" ht="14.25" customHeight="1">
      <c r="A984" s="69" t="s">
        <v>213</v>
      </c>
      <c r="B984">
        <v>5</v>
      </c>
      <c r="C984">
        <v>4</v>
      </c>
      <c r="D984">
        <v>8</v>
      </c>
      <c r="E984" s="41">
        <f t="shared" si="88"/>
        <v>6.12</v>
      </c>
      <c r="F984" s="70">
        <f t="shared" si="89"/>
        <v>10.88</v>
      </c>
    </row>
    <row r="985" spans="1:6" ht="14.25" customHeight="1">
      <c r="A985" s="69" t="s">
        <v>214</v>
      </c>
      <c r="B985">
        <v>6</v>
      </c>
      <c r="C985">
        <v>4</v>
      </c>
      <c r="D985">
        <v>7</v>
      </c>
      <c r="E985" s="41">
        <f t="shared" si="88"/>
        <v>6.12</v>
      </c>
      <c r="F985" s="70">
        <f t="shared" si="89"/>
        <v>10.88</v>
      </c>
    </row>
    <row r="986" spans="1:6" ht="14.25" customHeight="1">
      <c r="A986" s="69" t="s">
        <v>215</v>
      </c>
      <c r="B986">
        <v>5</v>
      </c>
      <c r="C986">
        <v>5</v>
      </c>
      <c r="D986">
        <v>9</v>
      </c>
      <c r="E986" s="41">
        <f t="shared" si="88"/>
        <v>6.84</v>
      </c>
      <c r="F986" s="70">
        <f t="shared" si="89"/>
        <v>12.16</v>
      </c>
    </row>
    <row r="987" spans="1:6" ht="14.25" customHeight="1">
      <c r="A987" s="69" t="s">
        <v>216</v>
      </c>
      <c r="B987">
        <v>5</v>
      </c>
      <c r="C987">
        <v>3</v>
      </c>
      <c r="D987">
        <v>8</v>
      </c>
      <c r="E987" s="41">
        <f t="shared" si="88"/>
        <v>5.76</v>
      </c>
      <c r="F987" s="70">
        <f t="shared" si="89"/>
        <v>10.24</v>
      </c>
    </row>
    <row r="988" spans="1:6" ht="14.25" customHeight="1">
      <c r="A988" s="69" t="s">
        <v>217</v>
      </c>
      <c r="B988">
        <v>7</v>
      </c>
      <c r="C988">
        <v>5</v>
      </c>
      <c r="D988">
        <v>7</v>
      </c>
      <c r="E988" s="41">
        <f t="shared" si="88"/>
        <v>6.84</v>
      </c>
      <c r="F988" s="70">
        <f t="shared" si="89"/>
        <v>12.16</v>
      </c>
    </row>
    <row r="989" spans="1:6" ht="14.25" customHeight="1">
      <c r="A989" s="69" t="s">
        <v>218</v>
      </c>
      <c r="B989">
        <v>5</v>
      </c>
      <c r="C989">
        <v>4</v>
      </c>
      <c r="D989">
        <v>9</v>
      </c>
      <c r="E989" s="41">
        <f t="shared" si="88"/>
        <v>6.48</v>
      </c>
      <c r="F989" s="70">
        <f t="shared" si="89"/>
        <v>11.52</v>
      </c>
    </row>
    <row r="990" spans="1:6" ht="14.25" customHeight="1">
      <c r="A990" s="78"/>
      <c r="B990" s="79">
        <f>SUM(B978:B989)</f>
        <v>66</v>
      </c>
      <c r="C990" s="79">
        <f>SUM(C978:C989)</f>
        <v>50</v>
      </c>
      <c r="D990" s="79">
        <f>SUM(D978:D989)</f>
        <v>96</v>
      </c>
      <c r="E990" s="79">
        <f>SUM(E978:E989)</f>
        <v>76.32</v>
      </c>
      <c r="F990" s="79">
        <f>SUM(F978:F989)</f>
        <v>135.67999999999998</v>
      </c>
    </row>
    <row r="991" spans="1:6" ht="14.25" customHeight="1">
      <c r="A991" s="75"/>
      <c r="B991" s="77">
        <f>B990/D992</f>
        <v>0.3113207547169811</v>
      </c>
      <c r="C991" s="77">
        <f>C990/D992</f>
        <v>0.2358490566037736</v>
      </c>
      <c r="D991" s="77">
        <f>D990/D992</f>
        <v>0.4528301886792453</v>
      </c>
      <c r="E991" s="77">
        <f>E990/F992</f>
        <v>0.36000000000000004</v>
      </c>
      <c r="F991" s="83">
        <f>F990/F992</f>
        <v>0.64</v>
      </c>
    </row>
    <row r="992" spans="1:6" ht="14.25" customHeight="1">
      <c r="A992" s="75"/>
      <c r="B992" s="1"/>
      <c r="C992" s="1"/>
      <c r="D992" s="40">
        <f>B990+C990+D990</f>
        <v>212</v>
      </c>
      <c r="E992" s="1"/>
      <c r="F992" s="84">
        <f>E990+F990</f>
        <v>211.99999999999997</v>
      </c>
    </row>
    <row r="993" ht="14.25" customHeight="1">
      <c r="F993"/>
    </row>
    <row r="994" ht="14.25" customHeight="1">
      <c r="F994"/>
    </row>
    <row r="995" ht="14.25" customHeight="1">
      <c r="F995"/>
    </row>
    <row r="996" ht="14.25" customHeight="1">
      <c r="F996"/>
    </row>
    <row r="997" ht="14.25" customHeight="1"/>
    <row r="998" spans="1:6" ht="14.25" customHeight="1">
      <c r="A998" s="123" t="s">
        <v>309</v>
      </c>
      <c r="B998" s="123"/>
      <c r="C998" s="123"/>
      <c r="D998" s="123"/>
      <c r="E998" s="123"/>
      <c r="F998" s="123"/>
    </row>
    <row r="999" spans="1:6" ht="14.25" customHeight="1">
      <c r="A999" s="124" t="s">
        <v>310</v>
      </c>
      <c r="B999" s="124"/>
      <c r="C999" s="124"/>
      <c r="D999" s="124"/>
      <c r="E999" s="124"/>
      <c r="F999" s="124"/>
    </row>
    <row r="1000" spans="1:6" ht="14.25" customHeight="1">
      <c r="A1000" s="82"/>
      <c r="B1000" s="67" t="s">
        <v>4</v>
      </c>
      <c r="C1000" s="67" t="s">
        <v>5</v>
      </c>
      <c r="D1000" s="67" t="s">
        <v>6</v>
      </c>
      <c r="E1000" s="37" t="s">
        <v>7</v>
      </c>
      <c r="F1000" s="68" t="s">
        <v>206</v>
      </c>
    </row>
    <row r="1001" spans="1:6" ht="14.25" customHeight="1">
      <c r="A1001" s="69" t="s">
        <v>207</v>
      </c>
      <c r="B1001">
        <v>6</v>
      </c>
      <c r="C1001">
        <v>4</v>
      </c>
      <c r="D1001">
        <v>7</v>
      </c>
      <c r="E1001" s="41">
        <f aca="true" t="shared" si="90" ref="E1001:E1012">(B1001+C1001+D1001)*36/100</f>
        <v>6.12</v>
      </c>
      <c r="F1001" s="70">
        <f aca="true" t="shared" si="91" ref="F1001:F1012">(B1001+C1001+D1001)*64/100</f>
        <v>10.88</v>
      </c>
    </row>
    <row r="1002" spans="1:6" ht="17.25" customHeight="1">
      <c r="A1002" s="69" t="s">
        <v>208</v>
      </c>
      <c r="B1002">
        <v>5</v>
      </c>
      <c r="C1002">
        <v>4</v>
      </c>
      <c r="D1002">
        <v>7</v>
      </c>
      <c r="E1002" s="41">
        <f t="shared" si="90"/>
        <v>5.76</v>
      </c>
      <c r="F1002" s="70">
        <f t="shared" si="91"/>
        <v>10.24</v>
      </c>
    </row>
    <row r="1003" spans="1:6" ht="14.25" customHeight="1">
      <c r="A1003" s="69" t="s">
        <v>209</v>
      </c>
      <c r="B1003">
        <v>5</v>
      </c>
      <c r="C1003">
        <v>4</v>
      </c>
      <c r="D1003">
        <v>8</v>
      </c>
      <c r="E1003" s="41">
        <f t="shared" si="90"/>
        <v>6.12</v>
      </c>
      <c r="F1003" s="70">
        <f t="shared" si="91"/>
        <v>10.88</v>
      </c>
    </row>
    <row r="1004" spans="1:6" ht="17.25" customHeight="1">
      <c r="A1004" s="69" t="s">
        <v>210</v>
      </c>
      <c r="B1004">
        <v>6</v>
      </c>
      <c r="C1004">
        <v>4</v>
      </c>
      <c r="D1004">
        <v>9</v>
      </c>
      <c r="E1004" s="41">
        <f t="shared" si="90"/>
        <v>6.84</v>
      </c>
      <c r="F1004" s="70">
        <f t="shared" si="91"/>
        <v>12.16</v>
      </c>
    </row>
    <row r="1005" spans="1:6" ht="14.25" customHeight="1">
      <c r="A1005" s="69" t="s">
        <v>211</v>
      </c>
      <c r="B1005">
        <v>5</v>
      </c>
      <c r="C1005">
        <v>5</v>
      </c>
      <c r="D1005">
        <v>8</v>
      </c>
      <c r="E1005" s="41">
        <f t="shared" si="90"/>
        <v>6.48</v>
      </c>
      <c r="F1005" s="70">
        <f t="shared" si="91"/>
        <v>11.52</v>
      </c>
    </row>
    <row r="1006" spans="1:6" ht="14.25" customHeight="1">
      <c r="A1006" s="69" t="s">
        <v>212</v>
      </c>
      <c r="B1006">
        <v>5</v>
      </c>
      <c r="C1006">
        <v>4</v>
      </c>
      <c r="D1006">
        <v>7</v>
      </c>
      <c r="E1006" s="41">
        <f t="shared" si="90"/>
        <v>5.76</v>
      </c>
      <c r="F1006" s="70">
        <f t="shared" si="91"/>
        <v>10.24</v>
      </c>
    </row>
    <row r="1007" spans="1:6" ht="14.25" customHeight="1">
      <c r="A1007" s="69" t="s">
        <v>213</v>
      </c>
      <c r="B1007">
        <v>6</v>
      </c>
      <c r="C1007">
        <v>4</v>
      </c>
      <c r="D1007">
        <v>8</v>
      </c>
      <c r="E1007" s="41">
        <f t="shared" si="90"/>
        <v>6.48</v>
      </c>
      <c r="F1007" s="70">
        <f t="shared" si="91"/>
        <v>11.52</v>
      </c>
    </row>
    <row r="1008" spans="1:6" ht="14.25" customHeight="1">
      <c r="A1008" s="69" t="s">
        <v>214</v>
      </c>
      <c r="B1008">
        <v>5</v>
      </c>
      <c r="C1008">
        <v>4</v>
      </c>
      <c r="D1008">
        <v>8</v>
      </c>
      <c r="E1008" s="41">
        <f t="shared" si="90"/>
        <v>6.12</v>
      </c>
      <c r="F1008" s="70">
        <f t="shared" si="91"/>
        <v>10.88</v>
      </c>
    </row>
    <row r="1009" spans="1:6" ht="14.25" customHeight="1">
      <c r="A1009" s="69" t="s">
        <v>215</v>
      </c>
      <c r="B1009">
        <v>5</v>
      </c>
      <c r="C1009">
        <v>4</v>
      </c>
      <c r="D1009">
        <v>8</v>
      </c>
      <c r="E1009" s="41">
        <f t="shared" si="90"/>
        <v>6.12</v>
      </c>
      <c r="F1009" s="70">
        <f t="shared" si="91"/>
        <v>10.88</v>
      </c>
    </row>
    <row r="1010" spans="1:6" ht="14.25" customHeight="1">
      <c r="A1010" s="69" t="s">
        <v>216</v>
      </c>
      <c r="B1010">
        <v>5</v>
      </c>
      <c r="C1010">
        <v>4</v>
      </c>
      <c r="D1010">
        <v>7</v>
      </c>
      <c r="E1010" s="41">
        <f t="shared" si="90"/>
        <v>5.76</v>
      </c>
      <c r="F1010" s="70">
        <f t="shared" si="91"/>
        <v>10.24</v>
      </c>
    </row>
    <row r="1011" spans="1:6" ht="14.25" customHeight="1">
      <c r="A1011" s="69" t="s">
        <v>217</v>
      </c>
      <c r="B1011">
        <v>6</v>
      </c>
      <c r="C1011">
        <v>4</v>
      </c>
      <c r="D1011">
        <v>7</v>
      </c>
      <c r="E1011" s="41">
        <f t="shared" si="90"/>
        <v>6.12</v>
      </c>
      <c r="F1011" s="70">
        <f t="shared" si="91"/>
        <v>10.88</v>
      </c>
    </row>
    <row r="1012" spans="1:6" ht="14.25" customHeight="1">
      <c r="A1012" s="69" t="s">
        <v>218</v>
      </c>
      <c r="B1012">
        <v>5</v>
      </c>
      <c r="C1012">
        <v>4</v>
      </c>
      <c r="D1012">
        <v>8</v>
      </c>
      <c r="E1012" s="41">
        <f t="shared" si="90"/>
        <v>6.12</v>
      </c>
      <c r="F1012" s="70">
        <f t="shared" si="91"/>
        <v>10.88</v>
      </c>
    </row>
    <row r="1013" spans="1:6" ht="14.25" customHeight="1">
      <c r="A1013" s="78"/>
      <c r="B1013" s="79">
        <f>SUM(B1001:B1012)</f>
        <v>64</v>
      </c>
      <c r="C1013" s="79">
        <f>SUM(C1001:C1012)</f>
        <v>49</v>
      </c>
      <c r="D1013" s="79">
        <f>SUM(D1001:D1012)</f>
        <v>92</v>
      </c>
      <c r="E1013" s="79">
        <f>SUM(E1001:E1012)</f>
        <v>73.8</v>
      </c>
      <c r="F1013" s="79">
        <f>SUM(F1001:F1012)</f>
        <v>131.19999999999996</v>
      </c>
    </row>
    <row r="1014" spans="1:6" ht="14.25" customHeight="1">
      <c r="A1014" s="75"/>
      <c r="B1014" s="77">
        <f>B1013/D1015</f>
        <v>0.3121951219512195</v>
      </c>
      <c r="C1014" s="77">
        <f>C1013/D1015</f>
        <v>0.23902439024390243</v>
      </c>
      <c r="D1014" s="77">
        <f>D1013/D1015</f>
        <v>0.44878048780487806</v>
      </c>
      <c r="E1014" s="77">
        <f>E1013/F1015</f>
        <v>0.3600000000000001</v>
      </c>
      <c r="F1014" s="83">
        <f>F1013/F1015</f>
        <v>0.64</v>
      </c>
    </row>
    <row r="1015" spans="1:6" ht="14.25" customHeight="1">
      <c r="A1015" s="75"/>
      <c r="B1015" s="1"/>
      <c r="C1015" s="1"/>
      <c r="D1015" s="40">
        <f>B1013+C1013+D1013</f>
        <v>205</v>
      </c>
      <c r="E1015" s="1"/>
      <c r="F1015" s="84">
        <f>E1013+F1013</f>
        <v>204.99999999999994</v>
      </c>
    </row>
    <row r="1016" ht="14.25" customHeight="1">
      <c r="F1016"/>
    </row>
    <row r="1017" ht="14.25" customHeight="1">
      <c r="F1017"/>
    </row>
    <row r="1018" ht="14.25" customHeight="1">
      <c r="F1018"/>
    </row>
    <row r="1019" spans="1:6" ht="14.25" customHeight="1">
      <c r="A1019" s="128" t="s">
        <v>311</v>
      </c>
      <c r="B1019" s="128"/>
      <c r="C1019" s="128"/>
      <c r="D1019" s="128"/>
      <c r="E1019" s="128"/>
      <c r="F1019" s="128"/>
    </row>
    <row r="1020" spans="1:6" ht="14.25" customHeight="1">
      <c r="A1020" s="129" t="s">
        <v>312</v>
      </c>
      <c r="B1020" s="129"/>
      <c r="C1020" s="129"/>
      <c r="D1020" s="129"/>
      <c r="E1020" s="129"/>
      <c r="F1020" s="129"/>
    </row>
    <row r="1021" spans="1:6" ht="14.25" customHeight="1">
      <c r="A1021" s="82"/>
      <c r="B1021" s="67" t="s">
        <v>4</v>
      </c>
      <c r="C1021" s="67" t="s">
        <v>5</v>
      </c>
      <c r="D1021" s="67" t="s">
        <v>6</v>
      </c>
      <c r="E1021" s="37" t="s">
        <v>7</v>
      </c>
      <c r="F1021" s="68" t="s">
        <v>206</v>
      </c>
    </row>
    <row r="1022" spans="1:6" ht="14.25" customHeight="1">
      <c r="A1022" s="69" t="s">
        <v>207</v>
      </c>
      <c r="B1022">
        <v>31</v>
      </c>
      <c r="C1022">
        <v>15</v>
      </c>
      <c r="D1022">
        <v>20</v>
      </c>
      <c r="E1022" s="41">
        <f aca="true" t="shared" si="92" ref="E1022:E1033">(B1022+C1022+D1022)*36/100</f>
        <v>23.76</v>
      </c>
      <c r="F1022" s="70">
        <f aca="true" t="shared" si="93" ref="F1022:F1033">(B1022+C1022+D1022)*64/100</f>
        <v>42.24</v>
      </c>
    </row>
    <row r="1023" spans="1:6" ht="14.25" customHeight="1">
      <c r="A1023" s="69" t="s">
        <v>208</v>
      </c>
      <c r="B1023">
        <v>31</v>
      </c>
      <c r="C1023">
        <v>15</v>
      </c>
      <c r="D1023">
        <v>20</v>
      </c>
      <c r="E1023" s="41">
        <f t="shared" si="92"/>
        <v>23.76</v>
      </c>
      <c r="F1023" s="70">
        <f t="shared" si="93"/>
        <v>42.24</v>
      </c>
    </row>
    <row r="1024" spans="1:6" ht="15.75" customHeight="1">
      <c r="A1024" s="69" t="s">
        <v>209</v>
      </c>
      <c r="B1024">
        <v>31</v>
      </c>
      <c r="C1024">
        <v>15</v>
      </c>
      <c r="D1024">
        <v>20</v>
      </c>
      <c r="E1024" s="41">
        <f t="shared" si="92"/>
        <v>23.76</v>
      </c>
      <c r="F1024" s="70">
        <f t="shared" si="93"/>
        <v>42.24</v>
      </c>
    </row>
    <row r="1025" spans="1:6" ht="14.25" customHeight="1">
      <c r="A1025" s="69" t="s">
        <v>210</v>
      </c>
      <c r="B1025" s="88">
        <v>31</v>
      </c>
      <c r="C1025" s="88">
        <v>15</v>
      </c>
      <c r="D1025" s="88">
        <v>20</v>
      </c>
      <c r="E1025" s="41">
        <f t="shared" si="92"/>
        <v>23.76</v>
      </c>
      <c r="F1025" s="70">
        <f t="shared" si="93"/>
        <v>42.24</v>
      </c>
    </row>
    <row r="1026" spans="1:6" ht="14.25" customHeight="1">
      <c r="A1026" s="69" t="s">
        <v>211</v>
      </c>
      <c r="B1026">
        <v>0</v>
      </c>
      <c r="C1026">
        <v>0</v>
      </c>
      <c r="D1026">
        <v>0</v>
      </c>
      <c r="E1026" s="41">
        <f t="shared" si="92"/>
        <v>0</v>
      </c>
      <c r="F1026" s="70">
        <f t="shared" si="93"/>
        <v>0</v>
      </c>
    </row>
    <row r="1027" spans="1:6" ht="14.25" customHeight="1">
      <c r="A1027" s="69" t="s">
        <v>212</v>
      </c>
      <c r="B1027">
        <v>0</v>
      </c>
      <c r="C1027">
        <v>0</v>
      </c>
      <c r="D1027">
        <v>0</v>
      </c>
      <c r="E1027" s="41">
        <f t="shared" si="92"/>
        <v>0</v>
      </c>
      <c r="F1027" s="70">
        <f t="shared" si="93"/>
        <v>0</v>
      </c>
    </row>
    <row r="1028" spans="1:6" ht="14.25" customHeight="1">
      <c r="A1028" s="69" t="s">
        <v>213</v>
      </c>
      <c r="B1028">
        <v>0</v>
      </c>
      <c r="C1028">
        <v>0</v>
      </c>
      <c r="D1028">
        <v>0</v>
      </c>
      <c r="E1028" s="41">
        <f t="shared" si="92"/>
        <v>0</v>
      </c>
      <c r="F1028" s="70">
        <f t="shared" si="93"/>
        <v>0</v>
      </c>
    </row>
    <row r="1029" spans="1:6" ht="14.25" customHeight="1">
      <c r="A1029" s="69" t="s">
        <v>214</v>
      </c>
      <c r="B1029">
        <v>0</v>
      </c>
      <c r="C1029">
        <v>0</v>
      </c>
      <c r="D1029">
        <v>0</v>
      </c>
      <c r="E1029" s="41">
        <f t="shared" si="92"/>
        <v>0</v>
      </c>
      <c r="F1029" s="70">
        <f t="shared" si="93"/>
        <v>0</v>
      </c>
    </row>
    <row r="1030" spans="1:6" ht="14.25" customHeight="1">
      <c r="A1030" s="69" t="s">
        <v>215</v>
      </c>
      <c r="B1030">
        <v>0</v>
      </c>
      <c r="C1030">
        <v>0</v>
      </c>
      <c r="D1030">
        <v>0</v>
      </c>
      <c r="E1030" s="41">
        <f t="shared" si="92"/>
        <v>0</v>
      </c>
      <c r="F1030" s="70">
        <f t="shared" si="93"/>
        <v>0</v>
      </c>
    </row>
    <row r="1031" spans="1:6" ht="14.25" customHeight="1">
      <c r="A1031" s="69" t="s">
        <v>216</v>
      </c>
      <c r="B1031">
        <v>0</v>
      </c>
      <c r="C1031">
        <v>0</v>
      </c>
      <c r="D1031">
        <v>0</v>
      </c>
      <c r="E1031" s="41">
        <f t="shared" si="92"/>
        <v>0</v>
      </c>
      <c r="F1031" s="70">
        <f t="shared" si="93"/>
        <v>0</v>
      </c>
    </row>
    <row r="1032" spans="1:6" ht="14.25" customHeight="1">
      <c r="A1032" s="69" t="s">
        <v>217</v>
      </c>
      <c r="B1032">
        <v>0</v>
      </c>
      <c r="C1032">
        <v>0</v>
      </c>
      <c r="D1032">
        <v>0</v>
      </c>
      <c r="E1032" s="41">
        <f t="shared" si="92"/>
        <v>0</v>
      </c>
      <c r="F1032" s="70">
        <f t="shared" si="93"/>
        <v>0</v>
      </c>
    </row>
    <row r="1033" spans="1:6" ht="14.25" customHeight="1">
      <c r="A1033" s="69" t="s">
        <v>218</v>
      </c>
      <c r="B1033">
        <v>0</v>
      </c>
      <c r="C1033">
        <v>0</v>
      </c>
      <c r="D1033">
        <v>0</v>
      </c>
      <c r="E1033" s="41">
        <f t="shared" si="92"/>
        <v>0</v>
      </c>
      <c r="F1033" s="70">
        <f t="shared" si="93"/>
        <v>0</v>
      </c>
    </row>
    <row r="1034" spans="1:6" ht="14.25" customHeight="1">
      <c r="A1034" s="78"/>
      <c r="B1034" s="79">
        <f>SUM(B1022:B1033)</f>
        <v>124</v>
      </c>
      <c r="C1034" s="79">
        <f>SUM(C1022:C1033)</f>
        <v>60</v>
      </c>
      <c r="D1034" s="79">
        <f>SUM(D1022:D1033)</f>
        <v>80</v>
      </c>
      <c r="E1034" s="79">
        <f>SUM(E1022:E1033)</f>
        <v>95.04</v>
      </c>
      <c r="F1034" s="79">
        <f>SUM(F1022:F1033)</f>
        <v>168.96</v>
      </c>
    </row>
    <row r="1035" spans="1:6" ht="14.25" customHeight="1">
      <c r="A1035" s="75"/>
      <c r="B1035" s="77">
        <f>B1034/D1036</f>
        <v>0.4696969696969697</v>
      </c>
      <c r="C1035" s="77">
        <f>C1034/D1036</f>
        <v>0.22727272727272727</v>
      </c>
      <c r="D1035" s="77">
        <f>D1034/D1036</f>
        <v>0.30303030303030304</v>
      </c>
      <c r="E1035" s="77">
        <f>E1034/F1036</f>
        <v>0.36000000000000004</v>
      </c>
      <c r="F1035" s="83">
        <f>F1034/F1036</f>
        <v>0.64</v>
      </c>
    </row>
    <row r="1036" spans="1:6" ht="14.25" customHeight="1">
      <c r="A1036" s="75"/>
      <c r="B1036" s="1"/>
      <c r="C1036" s="1"/>
      <c r="D1036" s="40">
        <f>B1034+C1034+D1034</f>
        <v>264</v>
      </c>
      <c r="E1036" s="1"/>
      <c r="F1036" s="84">
        <f>E1034+F1034</f>
        <v>264</v>
      </c>
    </row>
    <row r="1037" ht="14.25" customHeight="1">
      <c r="F1037"/>
    </row>
    <row r="1038" ht="14.25" customHeight="1"/>
    <row r="1039" ht="14.25" customHeight="1"/>
    <row r="1040" ht="14.25" customHeight="1"/>
    <row r="1041" spans="1:6" ht="14.25" customHeight="1">
      <c r="A1041" s="123" t="s">
        <v>313</v>
      </c>
      <c r="B1041" s="123"/>
      <c r="C1041" s="123"/>
      <c r="D1041" s="123"/>
      <c r="E1041" s="123"/>
      <c r="F1041" s="123"/>
    </row>
    <row r="1042" spans="1:6" ht="14.25" customHeight="1">
      <c r="A1042" s="124" t="s">
        <v>314</v>
      </c>
      <c r="B1042" s="124"/>
      <c r="C1042" s="124"/>
      <c r="D1042" s="124"/>
      <c r="E1042" s="124"/>
      <c r="F1042" s="124"/>
    </row>
    <row r="1043" spans="1:6" ht="14.25" customHeight="1">
      <c r="A1043" s="82" t="s">
        <v>258</v>
      </c>
      <c r="B1043" s="67" t="s">
        <v>4</v>
      </c>
      <c r="C1043" s="67" t="s">
        <v>5</v>
      </c>
      <c r="D1043" s="67" t="s">
        <v>6</v>
      </c>
      <c r="E1043" s="37" t="s">
        <v>7</v>
      </c>
      <c r="F1043" s="68" t="s">
        <v>206</v>
      </c>
    </row>
    <row r="1044" spans="1:6" ht="14.25" customHeight="1">
      <c r="A1044" s="69" t="s">
        <v>207</v>
      </c>
      <c r="B1044">
        <v>6</v>
      </c>
      <c r="C1044">
        <v>5</v>
      </c>
      <c r="D1044">
        <v>8</v>
      </c>
      <c r="E1044" s="41">
        <f aca="true" t="shared" si="94" ref="E1044:E1055">(B1044+C1044+D1044)*36/100</f>
        <v>6.84</v>
      </c>
      <c r="F1044" s="70">
        <f aca="true" t="shared" si="95" ref="F1044:F1055">(B1044+C1044+D1044)*64/100</f>
        <v>12.16</v>
      </c>
    </row>
    <row r="1045" spans="1:6" ht="16.5" customHeight="1">
      <c r="A1045" s="69" t="s">
        <v>208</v>
      </c>
      <c r="B1045">
        <v>6</v>
      </c>
      <c r="C1045">
        <v>4</v>
      </c>
      <c r="D1045">
        <v>8</v>
      </c>
      <c r="E1045" s="41">
        <f t="shared" si="94"/>
        <v>6.48</v>
      </c>
      <c r="F1045" s="70">
        <f t="shared" si="95"/>
        <v>11.52</v>
      </c>
    </row>
    <row r="1046" spans="1:6" ht="14.25" customHeight="1">
      <c r="A1046" s="69" t="s">
        <v>209</v>
      </c>
      <c r="B1046">
        <v>5</v>
      </c>
      <c r="C1046">
        <v>4</v>
      </c>
      <c r="D1046">
        <v>8</v>
      </c>
      <c r="E1046" s="41">
        <f t="shared" si="94"/>
        <v>6.12</v>
      </c>
      <c r="F1046" s="70">
        <f t="shared" si="95"/>
        <v>10.88</v>
      </c>
    </row>
    <row r="1047" spans="1:6" ht="17.25" customHeight="1">
      <c r="A1047" s="69" t="s">
        <v>210</v>
      </c>
      <c r="B1047">
        <v>5</v>
      </c>
      <c r="C1047">
        <v>3</v>
      </c>
      <c r="D1047">
        <v>8</v>
      </c>
      <c r="E1047" s="41">
        <f t="shared" si="94"/>
        <v>5.76</v>
      </c>
      <c r="F1047" s="70">
        <f t="shared" si="95"/>
        <v>10.24</v>
      </c>
    </row>
    <row r="1048" spans="1:6" ht="14.25" customHeight="1">
      <c r="A1048" s="69" t="s">
        <v>211</v>
      </c>
      <c r="B1048">
        <v>5</v>
      </c>
      <c r="C1048">
        <v>4</v>
      </c>
      <c r="D1048">
        <v>8</v>
      </c>
      <c r="E1048" s="41">
        <f t="shared" si="94"/>
        <v>6.12</v>
      </c>
      <c r="F1048" s="70">
        <f t="shared" si="95"/>
        <v>10.88</v>
      </c>
    </row>
    <row r="1049" spans="1:6" ht="14.25" customHeight="1">
      <c r="A1049" s="69" t="s">
        <v>212</v>
      </c>
      <c r="B1049">
        <v>5</v>
      </c>
      <c r="C1049">
        <v>4</v>
      </c>
      <c r="D1049">
        <v>7</v>
      </c>
      <c r="E1049" s="41">
        <f t="shared" si="94"/>
        <v>5.76</v>
      </c>
      <c r="F1049" s="70">
        <f t="shared" si="95"/>
        <v>10.24</v>
      </c>
    </row>
    <row r="1050" spans="1:6" ht="14.25" customHeight="1">
      <c r="A1050" s="69" t="s">
        <v>213</v>
      </c>
      <c r="B1050">
        <v>6</v>
      </c>
      <c r="C1050">
        <v>5</v>
      </c>
      <c r="D1050">
        <v>9</v>
      </c>
      <c r="E1050" s="41">
        <f t="shared" si="94"/>
        <v>7.2</v>
      </c>
      <c r="F1050" s="70">
        <f t="shared" si="95"/>
        <v>12.8</v>
      </c>
    </row>
    <row r="1051" spans="1:6" ht="14.25" customHeight="1">
      <c r="A1051" s="69" t="s">
        <v>214</v>
      </c>
      <c r="B1051">
        <v>6</v>
      </c>
      <c r="C1051">
        <v>4</v>
      </c>
      <c r="D1051">
        <v>11</v>
      </c>
      <c r="E1051" s="41">
        <f t="shared" si="94"/>
        <v>7.56</v>
      </c>
      <c r="F1051" s="70">
        <f t="shared" si="95"/>
        <v>13.44</v>
      </c>
    </row>
    <row r="1052" spans="1:6" ht="14.25" customHeight="1">
      <c r="A1052" s="69" t="s">
        <v>215</v>
      </c>
      <c r="B1052">
        <v>7</v>
      </c>
      <c r="C1052">
        <v>5</v>
      </c>
      <c r="D1052">
        <v>10</v>
      </c>
      <c r="E1052" s="41">
        <f t="shared" si="94"/>
        <v>7.92</v>
      </c>
      <c r="F1052" s="70">
        <f t="shared" si="95"/>
        <v>14.08</v>
      </c>
    </row>
    <row r="1053" spans="1:6" ht="14.25" customHeight="1">
      <c r="A1053" s="69" t="s">
        <v>216</v>
      </c>
      <c r="B1053">
        <v>6</v>
      </c>
      <c r="C1053">
        <v>5</v>
      </c>
      <c r="D1053">
        <v>10</v>
      </c>
      <c r="E1053" s="41">
        <f t="shared" si="94"/>
        <v>7.56</v>
      </c>
      <c r="F1053" s="70">
        <f t="shared" si="95"/>
        <v>13.44</v>
      </c>
    </row>
    <row r="1054" spans="1:6" ht="14.25" customHeight="1">
      <c r="A1054" s="69" t="s">
        <v>217</v>
      </c>
      <c r="B1054">
        <v>7</v>
      </c>
      <c r="C1054">
        <v>5</v>
      </c>
      <c r="D1054">
        <v>8</v>
      </c>
      <c r="E1054" s="41">
        <f t="shared" si="94"/>
        <v>7.2</v>
      </c>
      <c r="F1054" s="70">
        <f t="shared" si="95"/>
        <v>12.8</v>
      </c>
    </row>
    <row r="1055" spans="1:6" ht="14.25" customHeight="1">
      <c r="A1055" s="69" t="s">
        <v>218</v>
      </c>
      <c r="B1055">
        <v>7</v>
      </c>
      <c r="C1055">
        <v>5</v>
      </c>
      <c r="D1055">
        <v>10</v>
      </c>
      <c r="E1055" s="41">
        <f t="shared" si="94"/>
        <v>7.92</v>
      </c>
      <c r="F1055" s="70">
        <f t="shared" si="95"/>
        <v>14.08</v>
      </c>
    </row>
    <row r="1056" spans="1:6" ht="14.25" customHeight="1">
      <c r="A1056" s="78"/>
      <c r="B1056" s="79">
        <f>SUM(B1044:B1055)</f>
        <v>71</v>
      </c>
      <c r="C1056" s="79">
        <f>SUM(C1044:C1055)</f>
        <v>53</v>
      </c>
      <c r="D1056" s="79">
        <f>SUM(D1044:D1055)</f>
        <v>105</v>
      </c>
      <c r="E1056" s="79">
        <f>SUM(E1044:E1055)</f>
        <v>82.44000000000001</v>
      </c>
      <c r="F1056" s="79">
        <f>SUM(F1044:F1055)</f>
        <v>146.56</v>
      </c>
    </row>
    <row r="1057" spans="1:6" ht="14.25" customHeight="1">
      <c r="A1057" s="75"/>
      <c r="B1057" s="77">
        <f>B1056/D1058</f>
        <v>0.31004366812227074</v>
      </c>
      <c r="C1057" s="77">
        <f>C1056/D1058</f>
        <v>0.2314410480349345</v>
      </c>
      <c r="D1057" s="77">
        <f>D1056/D1058</f>
        <v>0.4585152838427948</v>
      </c>
      <c r="E1057" s="77">
        <f>E1056/F1058</f>
        <v>0.36000000000000004</v>
      </c>
      <c r="F1057" s="83">
        <f>F1056/F1058</f>
        <v>0.64</v>
      </c>
    </row>
    <row r="1058" spans="1:6" ht="14.25" customHeight="1">
      <c r="A1058" s="75"/>
      <c r="B1058" s="1"/>
      <c r="C1058" s="1"/>
      <c r="D1058" s="40">
        <f>B1056+C1056+D1056</f>
        <v>229</v>
      </c>
      <c r="E1058" s="1"/>
      <c r="F1058" s="84">
        <f>E1056+F1056</f>
        <v>229</v>
      </c>
    </row>
    <row r="1059" ht="14.25" customHeight="1">
      <c r="F1059"/>
    </row>
    <row r="1060" ht="14.25" customHeight="1">
      <c r="F1060"/>
    </row>
    <row r="1061" ht="14.25" customHeight="1">
      <c r="F1061"/>
    </row>
    <row r="1062" ht="14.25" customHeight="1"/>
    <row r="1063" spans="1:6" ht="14.25" customHeight="1">
      <c r="A1063" s="123" t="s">
        <v>315</v>
      </c>
      <c r="B1063" s="123"/>
      <c r="C1063" s="123"/>
      <c r="D1063" s="123"/>
      <c r="E1063" s="123"/>
      <c r="F1063" s="123"/>
    </row>
    <row r="1064" spans="1:6" ht="14.25" customHeight="1">
      <c r="A1064" s="124" t="s">
        <v>316</v>
      </c>
      <c r="B1064" s="124"/>
      <c r="C1064" s="124"/>
      <c r="D1064" s="124"/>
      <c r="E1064" s="124"/>
      <c r="F1064" s="124"/>
    </row>
    <row r="1065" spans="1:6" ht="14.25" customHeight="1">
      <c r="A1065" s="82" t="s">
        <v>258</v>
      </c>
      <c r="B1065" s="67" t="s">
        <v>4</v>
      </c>
      <c r="C1065" s="67" t="s">
        <v>5</v>
      </c>
      <c r="D1065" s="67" t="s">
        <v>6</v>
      </c>
      <c r="E1065" s="37" t="s">
        <v>7</v>
      </c>
      <c r="F1065" s="68" t="s">
        <v>206</v>
      </c>
    </row>
    <row r="1066" spans="1:6" ht="12.75" customHeight="1">
      <c r="A1066" s="69" t="s">
        <v>207</v>
      </c>
      <c r="B1066">
        <v>5</v>
      </c>
      <c r="C1066">
        <v>3</v>
      </c>
      <c r="D1066">
        <v>7</v>
      </c>
      <c r="E1066" s="41">
        <f aca="true" t="shared" si="96" ref="E1066:E1077">(B1066+C1066+D1066)*36/100</f>
        <v>5.4</v>
      </c>
      <c r="F1066" s="70">
        <f aca="true" t="shared" si="97" ref="F1066:F1077">(B1066+C1066+D1066)*64/100</f>
        <v>9.6</v>
      </c>
    </row>
    <row r="1067" spans="1:6" ht="16.5" customHeight="1">
      <c r="A1067" s="69" t="s">
        <v>208</v>
      </c>
      <c r="B1067">
        <v>5</v>
      </c>
      <c r="C1067">
        <v>4</v>
      </c>
      <c r="D1067">
        <v>6</v>
      </c>
      <c r="E1067" s="41">
        <f t="shared" si="96"/>
        <v>5.4</v>
      </c>
      <c r="F1067" s="70">
        <f t="shared" si="97"/>
        <v>9.6</v>
      </c>
    </row>
    <row r="1068" spans="1:6" ht="14.25" customHeight="1">
      <c r="A1068" s="69" t="s">
        <v>209</v>
      </c>
      <c r="B1068">
        <v>4</v>
      </c>
      <c r="C1068">
        <v>4</v>
      </c>
      <c r="D1068">
        <v>7</v>
      </c>
      <c r="E1068" s="41">
        <f t="shared" si="96"/>
        <v>5.4</v>
      </c>
      <c r="F1068" s="70">
        <f t="shared" si="97"/>
        <v>9.6</v>
      </c>
    </row>
    <row r="1069" spans="1:6" ht="17.25" customHeight="1">
      <c r="A1069" s="69" t="s">
        <v>210</v>
      </c>
      <c r="B1069">
        <v>5</v>
      </c>
      <c r="C1069">
        <v>3</v>
      </c>
      <c r="D1069">
        <v>7</v>
      </c>
      <c r="E1069" s="41">
        <f t="shared" si="96"/>
        <v>5.4</v>
      </c>
      <c r="F1069" s="70">
        <f t="shared" si="97"/>
        <v>9.6</v>
      </c>
    </row>
    <row r="1070" spans="1:6" ht="14.25" customHeight="1">
      <c r="A1070" s="69" t="s">
        <v>211</v>
      </c>
      <c r="B1070">
        <v>5</v>
      </c>
      <c r="C1070">
        <v>4</v>
      </c>
      <c r="D1070">
        <v>8</v>
      </c>
      <c r="E1070" s="41">
        <f t="shared" si="96"/>
        <v>6.12</v>
      </c>
      <c r="F1070" s="70">
        <f t="shared" si="97"/>
        <v>10.88</v>
      </c>
    </row>
    <row r="1071" spans="1:6" ht="14.25" customHeight="1">
      <c r="A1071" s="69" t="s">
        <v>212</v>
      </c>
      <c r="B1071">
        <v>4</v>
      </c>
      <c r="C1071">
        <v>3</v>
      </c>
      <c r="D1071">
        <v>6</v>
      </c>
      <c r="E1071" s="41">
        <f t="shared" si="96"/>
        <v>4.68</v>
      </c>
      <c r="F1071" s="70">
        <f t="shared" si="97"/>
        <v>8.32</v>
      </c>
    </row>
    <row r="1072" spans="1:6" ht="14.25" customHeight="1">
      <c r="A1072" s="69" t="s">
        <v>213</v>
      </c>
      <c r="B1072">
        <v>5</v>
      </c>
      <c r="C1072">
        <v>4</v>
      </c>
      <c r="D1072">
        <v>6</v>
      </c>
      <c r="E1072" s="41">
        <f t="shared" si="96"/>
        <v>5.4</v>
      </c>
      <c r="F1072" s="70">
        <f t="shared" si="97"/>
        <v>9.6</v>
      </c>
    </row>
    <row r="1073" spans="1:6" ht="14.25" customHeight="1">
      <c r="A1073" s="69" t="s">
        <v>214</v>
      </c>
      <c r="B1073">
        <v>5</v>
      </c>
      <c r="C1073">
        <v>3</v>
      </c>
      <c r="D1073">
        <v>7</v>
      </c>
      <c r="E1073" s="41">
        <f t="shared" si="96"/>
        <v>5.4</v>
      </c>
      <c r="F1073" s="70">
        <f t="shared" si="97"/>
        <v>9.6</v>
      </c>
    </row>
    <row r="1074" spans="1:6" ht="14.25" customHeight="1">
      <c r="A1074" s="69" t="s">
        <v>215</v>
      </c>
      <c r="B1074">
        <v>4</v>
      </c>
      <c r="C1074">
        <v>4</v>
      </c>
      <c r="D1074">
        <v>7</v>
      </c>
      <c r="E1074" s="41">
        <f t="shared" si="96"/>
        <v>5.4</v>
      </c>
      <c r="F1074" s="70">
        <f t="shared" si="97"/>
        <v>9.6</v>
      </c>
    </row>
    <row r="1075" spans="1:6" ht="14.25" customHeight="1">
      <c r="A1075" s="69" t="s">
        <v>216</v>
      </c>
      <c r="B1075">
        <v>5</v>
      </c>
      <c r="C1075">
        <v>3</v>
      </c>
      <c r="D1075">
        <v>7</v>
      </c>
      <c r="E1075" s="41">
        <f t="shared" si="96"/>
        <v>5.4</v>
      </c>
      <c r="F1075" s="70">
        <f t="shared" si="97"/>
        <v>9.6</v>
      </c>
    </row>
    <row r="1076" spans="1:6" ht="14.25" customHeight="1">
      <c r="A1076" s="69" t="s">
        <v>217</v>
      </c>
      <c r="B1076">
        <v>5</v>
      </c>
      <c r="C1076">
        <v>4</v>
      </c>
      <c r="D1076">
        <v>6</v>
      </c>
      <c r="E1076" s="41">
        <f t="shared" si="96"/>
        <v>5.4</v>
      </c>
      <c r="F1076" s="70">
        <f t="shared" si="97"/>
        <v>9.6</v>
      </c>
    </row>
    <row r="1077" spans="1:6" ht="14.25" customHeight="1">
      <c r="A1077" s="69" t="s">
        <v>218</v>
      </c>
      <c r="B1077">
        <v>4</v>
      </c>
      <c r="C1077">
        <v>3</v>
      </c>
      <c r="D1077">
        <v>7</v>
      </c>
      <c r="E1077" s="41">
        <f t="shared" si="96"/>
        <v>5.04</v>
      </c>
      <c r="F1077" s="70">
        <f t="shared" si="97"/>
        <v>8.96</v>
      </c>
    </row>
    <row r="1078" spans="1:6" ht="14.25" customHeight="1">
      <c r="A1078" s="78"/>
      <c r="B1078" s="79">
        <f>SUM(B1066:B1077)</f>
        <v>56</v>
      </c>
      <c r="C1078" s="79">
        <f>SUM(C1066:C1077)</f>
        <v>42</v>
      </c>
      <c r="D1078" s="79">
        <f>SUM(D1066:D1077)</f>
        <v>81</v>
      </c>
      <c r="E1078" s="79">
        <f>SUM(E1066:E1077)</f>
        <v>64.44</v>
      </c>
      <c r="F1078" s="79">
        <f>SUM(F1066:F1077)</f>
        <v>114.55999999999997</v>
      </c>
    </row>
    <row r="1079" spans="1:6" ht="14.25" customHeight="1">
      <c r="A1079" s="75"/>
      <c r="B1079" s="77">
        <f>B1078/D1080</f>
        <v>0.3128491620111732</v>
      </c>
      <c r="C1079" s="77">
        <f>C1078/D1080</f>
        <v>0.2346368715083799</v>
      </c>
      <c r="D1079" s="77">
        <f>D1078/D1080</f>
        <v>0.45251396648044695</v>
      </c>
      <c r="E1079" s="77">
        <f>E1078/F1080</f>
        <v>0.36000000000000004</v>
      </c>
      <c r="F1079" s="83">
        <f>F1078/F1080</f>
        <v>0.6399999999999999</v>
      </c>
    </row>
    <row r="1080" spans="1:6" ht="14.25" customHeight="1">
      <c r="A1080" s="75"/>
      <c r="B1080" s="1"/>
      <c r="C1080" s="1"/>
      <c r="D1080" s="40">
        <f>B1078+C1078+D1078</f>
        <v>179</v>
      </c>
      <c r="E1080" s="1"/>
      <c r="F1080" s="84">
        <f>E1078+F1078</f>
        <v>178.99999999999997</v>
      </c>
    </row>
    <row r="1081" ht="14.25" customHeight="1">
      <c r="F1081"/>
    </row>
    <row r="1082" ht="14.25" customHeight="1">
      <c r="F1082"/>
    </row>
    <row r="1083" ht="14.25" customHeight="1">
      <c r="F1083"/>
    </row>
    <row r="1084" ht="14.25" customHeight="1">
      <c r="F1084"/>
    </row>
    <row r="1085" ht="14.25" customHeight="1"/>
    <row r="1086" spans="1:6" ht="14.25" customHeight="1">
      <c r="A1086" s="123" t="s">
        <v>317</v>
      </c>
      <c r="B1086" s="123"/>
      <c r="C1086" s="123"/>
      <c r="D1086" s="123"/>
      <c r="E1086" s="123"/>
      <c r="F1086" s="123"/>
    </row>
    <row r="1087" spans="1:6" ht="14.25" customHeight="1">
      <c r="A1087" s="124" t="s">
        <v>318</v>
      </c>
      <c r="B1087" s="124"/>
      <c r="C1087" s="124"/>
      <c r="D1087" s="124"/>
      <c r="E1087" s="124"/>
      <c r="F1087" s="124"/>
    </row>
    <row r="1088" spans="1:6" ht="14.25" customHeight="1">
      <c r="A1088" s="82" t="s">
        <v>186</v>
      </c>
      <c r="B1088" s="67" t="s">
        <v>4</v>
      </c>
      <c r="C1088" s="67" t="s">
        <v>5</v>
      </c>
      <c r="D1088" s="67" t="s">
        <v>6</v>
      </c>
      <c r="E1088" s="37" t="s">
        <v>7</v>
      </c>
      <c r="F1088" s="68" t="s">
        <v>206</v>
      </c>
    </row>
    <row r="1089" spans="1:6" ht="14.25" customHeight="1">
      <c r="A1089" s="69" t="s">
        <v>207</v>
      </c>
      <c r="B1089">
        <v>0</v>
      </c>
      <c r="C1089">
        <v>0</v>
      </c>
      <c r="D1089">
        <v>0</v>
      </c>
      <c r="E1089" s="41">
        <f aca="true" t="shared" si="98" ref="E1089:E1100">(B1089+C1089+D1089)*36/100</f>
        <v>0</v>
      </c>
      <c r="F1089" s="70">
        <f aca="true" t="shared" si="99" ref="F1089:F1100">(B1089+C1089+D1089)*64/100</f>
        <v>0</v>
      </c>
    </row>
    <row r="1090" spans="1:6" ht="18" customHeight="1">
      <c r="A1090" s="69" t="s">
        <v>208</v>
      </c>
      <c r="B1090">
        <v>0</v>
      </c>
      <c r="C1090">
        <v>0</v>
      </c>
      <c r="D1090">
        <v>0</v>
      </c>
      <c r="E1090" s="41">
        <f t="shared" si="98"/>
        <v>0</v>
      </c>
      <c r="F1090" s="70">
        <f t="shared" si="99"/>
        <v>0</v>
      </c>
    </row>
    <row r="1091" spans="1:6" ht="14.25" customHeight="1">
      <c r="A1091" s="69" t="s">
        <v>209</v>
      </c>
      <c r="B1091">
        <v>0</v>
      </c>
      <c r="C1091">
        <v>0</v>
      </c>
      <c r="D1091">
        <v>0</v>
      </c>
      <c r="E1091" s="41">
        <f t="shared" si="98"/>
        <v>0</v>
      </c>
      <c r="F1091" s="70">
        <f t="shared" si="99"/>
        <v>0</v>
      </c>
    </row>
    <row r="1092" spans="1:6" ht="17.25" customHeight="1">
      <c r="A1092" s="69" t="s">
        <v>210</v>
      </c>
      <c r="B1092">
        <v>0</v>
      </c>
      <c r="C1092">
        <v>0</v>
      </c>
      <c r="D1092">
        <v>0</v>
      </c>
      <c r="E1092" s="41">
        <f t="shared" si="98"/>
        <v>0</v>
      </c>
      <c r="F1092" s="70">
        <f t="shared" si="99"/>
        <v>0</v>
      </c>
    </row>
    <row r="1093" spans="1:6" ht="14.25" customHeight="1">
      <c r="A1093" s="69" t="s">
        <v>211</v>
      </c>
      <c r="B1093">
        <v>0</v>
      </c>
      <c r="C1093">
        <v>0</v>
      </c>
      <c r="D1093">
        <v>0</v>
      </c>
      <c r="E1093" s="41">
        <f t="shared" si="98"/>
        <v>0</v>
      </c>
      <c r="F1093" s="70">
        <f t="shared" si="99"/>
        <v>0</v>
      </c>
    </row>
    <row r="1094" spans="1:6" ht="14.25" customHeight="1">
      <c r="A1094" s="69" t="s">
        <v>212</v>
      </c>
      <c r="B1094">
        <v>0</v>
      </c>
      <c r="C1094">
        <v>0</v>
      </c>
      <c r="D1094">
        <v>0</v>
      </c>
      <c r="E1094" s="41">
        <f t="shared" si="98"/>
        <v>0</v>
      </c>
      <c r="F1094" s="70">
        <f t="shared" si="99"/>
        <v>0</v>
      </c>
    </row>
    <row r="1095" spans="1:6" ht="14.25" customHeight="1">
      <c r="A1095" s="69" t="s">
        <v>213</v>
      </c>
      <c r="B1095">
        <v>0</v>
      </c>
      <c r="C1095">
        <v>0</v>
      </c>
      <c r="D1095">
        <v>0</v>
      </c>
      <c r="E1095" s="41">
        <f t="shared" si="98"/>
        <v>0</v>
      </c>
      <c r="F1095" s="70">
        <f t="shared" si="99"/>
        <v>0</v>
      </c>
    </row>
    <row r="1096" spans="1:6" ht="14.25" customHeight="1">
      <c r="A1096" s="69" t="s">
        <v>214</v>
      </c>
      <c r="B1096">
        <v>0</v>
      </c>
      <c r="C1096">
        <v>0</v>
      </c>
      <c r="D1096">
        <v>0</v>
      </c>
      <c r="E1096" s="41">
        <f t="shared" si="98"/>
        <v>0</v>
      </c>
      <c r="F1096" s="70">
        <f t="shared" si="99"/>
        <v>0</v>
      </c>
    </row>
    <row r="1097" spans="1:6" ht="14.25" customHeight="1">
      <c r="A1097" s="69" t="s">
        <v>215</v>
      </c>
      <c r="B1097">
        <v>0</v>
      </c>
      <c r="C1097">
        <v>0</v>
      </c>
      <c r="D1097">
        <v>0</v>
      </c>
      <c r="E1097" s="41">
        <f t="shared" si="98"/>
        <v>0</v>
      </c>
      <c r="F1097" s="70">
        <f t="shared" si="99"/>
        <v>0</v>
      </c>
    </row>
    <row r="1098" spans="1:6" ht="14.25" customHeight="1">
      <c r="A1098" s="69" t="s">
        <v>216</v>
      </c>
      <c r="B1098">
        <v>0</v>
      </c>
      <c r="C1098">
        <v>0</v>
      </c>
      <c r="D1098">
        <v>0</v>
      </c>
      <c r="E1098" s="41">
        <f t="shared" si="98"/>
        <v>0</v>
      </c>
      <c r="F1098" s="70">
        <f t="shared" si="99"/>
        <v>0</v>
      </c>
    </row>
    <row r="1099" spans="1:6" ht="14.25" customHeight="1">
      <c r="A1099" s="69" t="s">
        <v>217</v>
      </c>
      <c r="B1099">
        <v>0</v>
      </c>
      <c r="C1099">
        <v>0</v>
      </c>
      <c r="D1099">
        <v>0</v>
      </c>
      <c r="E1099" s="41">
        <f t="shared" si="98"/>
        <v>0</v>
      </c>
      <c r="F1099" s="70">
        <f t="shared" si="99"/>
        <v>0</v>
      </c>
    </row>
    <row r="1100" spans="1:6" ht="14.25" customHeight="1">
      <c r="A1100" s="69" t="s">
        <v>218</v>
      </c>
      <c r="B1100">
        <v>0</v>
      </c>
      <c r="C1100">
        <v>0</v>
      </c>
      <c r="D1100">
        <v>0</v>
      </c>
      <c r="E1100" s="41">
        <f t="shared" si="98"/>
        <v>0</v>
      </c>
      <c r="F1100" s="70">
        <f t="shared" si="99"/>
        <v>0</v>
      </c>
    </row>
    <row r="1101" spans="1:6" ht="14.25" customHeight="1">
      <c r="A1101" s="78"/>
      <c r="B1101" s="79">
        <f>SUM(B1089:B1100)</f>
        <v>0</v>
      </c>
      <c r="C1101" s="79">
        <f>SUM(C1089:C1100)</f>
        <v>0</v>
      </c>
      <c r="D1101" s="79">
        <f>SUM(D1089:D1100)</f>
        <v>0</v>
      </c>
      <c r="E1101" s="79">
        <f>SUM(E1089:E1100)</f>
        <v>0</v>
      </c>
      <c r="F1101" s="79">
        <f>SUM(F1089:F1100)</f>
        <v>0</v>
      </c>
    </row>
    <row r="1102" spans="1:6" ht="14.25" customHeight="1">
      <c r="A1102" s="75"/>
      <c r="B1102" s="87">
        <v>0.319241598684746</v>
      </c>
      <c r="C1102" s="77">
        <v>0.23722207031707</v>
      </c>
      <c r="D1102" s="77">
        <v>0.443536330998184</v>
      </c>
      <c r="E1102" s="77">
        <v>0.35913775656940805</v>
      </c>
      <c r="F1102" s="77">
        <v>0.6408622434305921</v>
      </c>
    </row>
    <row r="1103" spans="1:6" ht="14.25" customHeight="1">
      <c r="A1103" s="75"/>
      <c r="B1103" s="1"/>
      <c r="C1103" s="1"/>
      <c r="D1103" s="40">
        <f>B1101+C1101+D1101</f>
        <v>0</v>
      </c>
      <c r="E1103" s="1"/>
      <c r="F1103" s="84">
        <f>E1101+F1101</f>
        <v>0</v>
      </c>
    </row>
    <row r="1104" ht="14.25" customHeight="1">
      <c r="F1104"/>
    </row>
    <row r="1105" ht="14.25" customHeight="1">
      <c r="F1105"/>
    </row>
    <row r="1106" ht="14.25" customHeight="1">
      <c r="F1106"/>
    </row>
    <row r="1107" ht="14.25" customHeight="1"/>
    <row r="1108" spans="1:6" ht="14.25" customHeight="1">
      <c r="A1108" s="123" t="s">
        <v>319</v>
      </c>
      <c r="B1108" s="123"/>
      <c r="C1108" s="123"/>
      <c r="D1108" s="123"/>
      <c r="E1108" s="123"/>
      <c r="F1108" s="123"/>
    </row>
    <row r="1109" spans="1:6" ht="14.25" customHeight="1">
      <c r="A1109" s="124" t="s">
        <v>320</v>
      </c>
      <c r="B1109" s="124"/>
      <c r="C1109" s="124"/>
      <c r="D1109" s="124"/>
      <c r="E1109" s="124"/>
      <c r="F1109" s="124"/>
    </row>
    <row r="1110" spans="1:6" ht="14.25" customHeight="1">
      <c r="A1110" s="82" t="s">
        <v>258</v>
      </c>
      <c r="B1110" s="67" t="s">
        <v>4</v>
      </c>
      <c r="C1110" s="67" t="s">
        <v>5</v>
      </c>
      <c r="D1110" s="67" t="s">
        <v>6</v>
      </c>
      <c r="E1110" s="37" t="s">
        <v>7</v>
      </c>
      <c r="F1110" s="68" t="s">
        <v>206</v>
      </c>
    </row>
    <row r="1111" spans="1:6" ht="14.25" customHeight="1">
      <c r="A1111" s="69" t="s">
        <v>207</v>
      </c>
      <c r="B1111">
        <v>0</v>
      </c>
      <c r="C1111">
        <v>0</v>
      </c>
      <c r="D1111">
        <v>0</v>
      </c>
      <c r="E1111" s="41">
        <f aca="true" t="shared" si="100" ref="E1111:E1122">(B1111+C1111+D1111)*36/100</f>
        <v>0</v>
      </c>
      <c r="F1111" s="70">
        <f aca="true" t="shared" si="101" ref="F1111:F1122">(B1111+C1111+D1111)*64/100</f>
        <v>0</v>
      </c>
    </row>
    <row r="1112" spans="1:6" ht="18" customHeight="1">
      <c r="A1112" s="69" t="s">
        <v>208</v>
      </c>
      <c r="B1112">
        <v>0</v>
      </c>
      <c r="C1112">
        <v>0</v>
      </c>
      <c r="D1112">
        <v>0</v>
      </c>
      <c r="E1112" s="41">
        <f t="shared" si="100"/>
        <v>0</v>
      </c>
      <c r="F1112" s="70">
        <f t="shared" si="101"/>
        <v>0</v>
      </c>
    </row>
    <row r="1113" spans="1:6" ht="14.25" customHeight="1">
      <c r="A1113" s="69" t="s">
        <v>209</v>
      </c>
      <c r="B1113">
        <v>0</v>
      </c>
      <c r="C1113">
        <v>0</v>
      </c>
      <c r="D1113">
        <v>0</v>
      </c>
      <c r="E1113" s="41">
        <f t="shared" si="100"/>
        <v>0</v>
      </c>
      <c r="F1113" s="70">
        <f t="shared" si="101"/>
        <v>0</v>
      </c>
    </row>
    <row r="1114" spans="1:6" ht="17.25" customHeight="1">
      <c r="A1114" s="69" t="s">
        <v>210</v>
      </c>
      <c r="B1114">
        <v>0</v>
      </c>
      <c r="C1114">
        <v>0</v>
      </c>
      <c r="D1114">
        <v>0</v>
      </c>
      <c r="E1114" s="41">
        <f t="shared" si="100"/>
        <v>0</v>
      </c>
      <c r="F1114" s="70">
        <f t="shared" si="101"/>
        <v>0</v>
      </c>
    </row>
    <row r="1115" spans="1:6" ht="14.25" customHeight="1">
      <c r="A1115" s="69" t="s">
        <v>211</v>
      </c>
      <c r="B1115">
        <v>0</v>
      </c>
      <c r="C1115">
        <v>0</v>
      </c>
      <c r="D1115">
        <v>0</v>
      </c>
      <c r="E1115" s="41">
        <f t="shared" si="100"/>
        <v>0</v>
      </c>
      <c r="F1115" s="70">
        <f t="shared" si="101"/>
        <v>0</v>
      </c>
    </row>
    <row r="1116" spans="1:6" ht="14.25" customHeight="1">
      <c r="A1116" s="69" t="s">
        <v>212</v>
      </c>
      <c r="B1116">
        <v>0</v>
      </c>
      <c r="C1116">
        <v>0</v>
      </c>
      <c r="D1116">
        <v>0</v>
      </c>
      <c r="E1116" s="41">
        <f t="shared" si="100"/>
        <v>0</v>
      </c>
      <c r="F1116" s="70">
        <f t="shared" si="101"/>
        <v>0</v>
      </c>
    </row>
    <row r="1117" spans="1:6" ht="14.25" customHeight="1">
      <c r="A1117" s="69" t="s">
        <v>213</v>
      </c>
      <c r="B1117">
        <v>0</v>
      </c>
      <c r="C1117">
        <v>0</v>
      </c>
      <c r="D1117">
        <v>0</v>
      </c>
      <c r="E1117" s="41">
        <f t="shared" si="100"/>
        <v>0</v>
      </c>
      <c r="F1117" s="70">
        <f t="shared" si="101"/>
        <v>0</v>
      </c>
    </row>
    <row r="1118" spans="1:6" ht="14.25" customHeight="1">
      <c r="A1118" s="69" t="s">
        <v>214</v>
      </c>
      <c r="B1118">
        <v>0</v>
      </c>
      <c r="C1118">
        <v>0</v>
      </c>
      <c r="D1118">
        <v>0</v>
      </c>
      <c r="E1118" s="41">
        <f t="shared" si="100"/>
        <v>0</v>
      </c>
      <c r="F1118" s="70">
        <f t="shared" si="101"/>
        <v>0</v>
      </c>
    </row>
    <row r="1119" spans="1:6" ht="14.25" customHeight="1">
      <c r="A1119" s="69" t="s">
        <v>215</v>
      </c>
      <c r="B1119">
        <v>0</v>
      </c>
      <c r="C1119">
        <v>0</v>
      </c>
      <c r="D1119">
        <v>0</v>
      </c>
      <c r="E1119" s="41">
        <f t="shared" si="100"/>
        <v>0</v>
      </c>
      <c r="F1119" s="70">
        <f t="shared" si="101"/>
        <v>0</v>
      </c>
    </row>
    <row r="1120" spans="1:6" ht="14.25" customHeight="1">
      <c r="A1120" s="69" t="s">
        <v>216</v>
      </c>
      <c r="B1120">
        <v>0</v>
      </c>
      <c r="C1120">
        <v>0</v>
      </c>
      <c r="D1120">
        <v>0</v>
      </c>
      <c r="E1120" s="41">
        <f t="shared" si="100"/>
        <v>0</v>
      </c>
      <c r="F1120" s="70">
        <f t="shared" si="101"/>
        <v>0</v>
      </c>
    </row>
    <row r="1121" spans="1:6" ht="14.25" customHeight="1">
      <c r="A1121" s="69" t="s">
        <v>217</v>
      </c>
      <c r="B1121">
        <v>0</v>
      </c>
      <c r="C1121">
        <v>0</v>
      </c>
      <c r="D1121">
        <v>0</v>
      </c>
      <c r="E1121" s="41">
        <f t="shared" si="100"/>
        <v>0</v>
      </c>
      <c r="F1121" s="70">
        <f t="shared" si="101"/>
        <v>0</v>
      </c>
    </row>
    <row r="1122" spans="1:6" ht="14.25" customHeight="1">
      <c r="A1122" s="69" t="s">
        <v>218</v>
      </c>
      <c r="B1122">
        <v>0</v>
      </c>
      <c r="C1122">
        <v>0</v>
      </c>
      <c r="D1122">
        <v>0</v>
      </c>
      <c r="E1122" s="41">
        <f t="shared" si="100"/>
        <v>0</v>
      </c>
      <c r="F1122" s="70">
        <f t="shared" si="101"/>
        <v>0</v>
      </c>
    </row>
    <row r="1123" spans="1:6" ht="14.25" customHeight="1">
      <c r="A1123" s="78"/>
      <c r="B1123" s="79">
        <f>SUM(B1111:B1122)</f>
        <v>0</v>
      </c>
      <c r="C1123" s="79">
        <f>SUM(C1111:C1122)</f>
        <v>0</v>
      </c>
      <c r="D1123" s="79">
        <f>SUM(D1111:D1122)</f>
        <v>0</v>
      </c>
      <c r="E1123" s="79">
        <f>SUM(E1111:E1122)</f>
        <v>0</v>
      </c>
      <c r="F1123" s="79">
        <f>SUM(F1111:F1122)</f>
        <v>0</v>
      </c>
    </row>
    <row r="1124" spans="1:6" ht="14.25" customHeight="1">
      <c r="A1124" s="75"/>
      <c r="B1124" s="87">
        <v>0.319241598684746</v>
      </c>
      <c r="C1124" s="77">
        <v>0.23722207031707</v>
      </c>
      <c r="D1124" s="77">
        <v>0.443536330998184</v>
      </c>
      <c r="E1124" s="77">
        <v>0.35913775656940805</v>
      </c>
      <c r="F1124" s="77">
        <v>0.6408622434305921</v>
      </c>
    </row>
    <row r="1125" spans="1:6" ht="14.25" customHeight="1">
      <c r="A1125" s="75"/>
      <c r="B1125" s="1"/>
      <c r="C1125" s="1"/>
      <c r="D1125" s="40">
        <f>B1123+C1123+D1123</f>
        <v>0</v>
      </c>
      <c r="E1125" s="1"/>
      <c r="F1125" s="84">
        <f>E1123+F1123</f>
        <v>0</v>
      </c>
    </row>
    <row r="1126" ht="14.25" customHeight="1">
      <c r="F1126"/>
    </row>
    <row r="1127" ht="14.25" customHeight="1"/>
    <row r="1128" ht="14.25" customHeight="1"/>
    <row r="1129" ht="14.25" customHeight="1"/>
    <row r="1130" spans="1:6" ht="14.25" customHeight="1">
      <c r="A1130" s="123" t="s">
        <v>321</v>
      </c>
      <c r="B1130" s="123"/>
      <c r="C1130" s="123"/>
      <c r="D1130" s="123"/>
      <c r="E1130" s="123"/>
      <c r="F1130" s="123"/>
    </row>
    <row r="1131" spans="1:6" ht="14.25" customHeight="1">
      <c r="A1131" s="124" t="s">
        <v>322</v>
      </c>
      <c r="B1131" s="124"/>
      <c r="C1131" s="124"/>
      <c r="D1131" s="124"/>
      <c r="E1131" s="124"/>
      <c r="F1131" s="124"/>
    </row>
    <row r="1132" spans="1:6" ht="14.25" customHeight="1">
      <c r="A1132" s="82" t="s">
        <v>258</v>
      </c>
      <c r="B1132" s="67" t="s">
        <v>4</v>
      </c>
      <c r="C1132" s="67" t="s">
        <v>5</v>
      </c>
      <c r="D1132" s="67" t="s">
        <v>6</v>
      </c>
      <c r="E1132" s="37" t="s">
        <v>7</v>
      </c>
      <c r="F1132" s="68" t="s">
        <v>206</v>
      </c>
    </row>
    <row r="1133" spans="1:6" ht="14.25" customHeight="1">
      <c r="A1133" s="69" t="s">
        <v>207</v>
      </c>
      <c r="B1133">
        <v>0</v>
      </c>
      <c r="C1133">
        <v>0</v>
      </c>
      <c r="D1133">
        <v>0</v>
      </c>
      <c r="E1133" s="41">
        <f aca="true" t="shared" si="102" ref="E1133:E1144">(B1133+C1133+D1133)*36/100</f>
        <v>0</v>
      </c>
      <c r="F1133" s="70">
        <f aca="true" t="shared" si="103" ref="F1133:F1144">(B1133+C1133+D1133)*64/100</f>
        <v>0</v>
      </c>
    </row>
    <row r="1134" spans="1:6" ht="17.25" customHeight="1">
      <c r="A1134" s="69" t="s">
        <v>208</v>
      </c>
      <c r="B1134">
        <v>0</v>
      </c>
      <c r="C1134">
        <v>0</v>
      </c>
      <c r="D1134">
        <v>0</v>
      </c>
      <c r="E1134" s="41">
        <f t="shared" si="102"/>
        <v>0</v>
      </c>
      <c r="F1134" s="70">
        <f t="shared" si="103"/>
        <v>0</v>
      </c>
    </row>
    <row r="1135" spans="1:6" ht="14.25" customHeight="1">
      <c r="A1135" s="69" t="s">
        <v>209</v>
      </c>
      <c r="B1135">
        <v>0</v>
      </c>
      <c r="C1135">
        <v>0</v>
      </c>
      <c r="D1135">
        <v>0</v>
      </c>
      <c r="E1135" s="41">
        <f t="shared" si="102"/>
        <v>0</v>
      </c>
      <c r="F1135" s="70">
        <f t="shared" si="103"/>
        <v>0</v>
      </c>
    </row>
    <row r="1136" spans="1:6" ht="17.25" customHeight="1">
      <c r="A1136" s="69" t="s">
        <v>210</v>
      </c>
      <c r="B1136">
        <v>0</v>
      </c>
      <c r="C1136">
        <v>0</v>
      </c>
      <c r="D1136">
        <v>0</v>
      </c>
      <c r="E1136" s="41">
        <f t="shared" si="102"/>
        <v>0</v>
      </c>
      <c r="F1136" s="70">
        <f t="shared" si="103"/>
        <v>0</v>
      </c>
    </row>
    <row r="1137" spans="1:6" ht="14.25" customHeight="1">
      <c r="A1137" s="69" t="s">
        <v>211</v>
      </c>
      <c r="B1137">
        <v>0</v>
      </c>
      <c r="C1137">
        <v>0</v>
      </c>
      <c r="D1137">
        <v>0</v>
      </c>
      <c r="E1137" s="41">
        <f t="shared" si="102"/>
        <v>0</v>
      </c>
      <c r="F1137" s="70">
        <f t="shared" si="103"/>
        <v>0</v>
      </c>
    </row>
    <row r="1138" spans="1:6" ht="14.25" customHeight="1">
      <c r="A1138" s="69" t="s">
        <v>212</v>
      </c>
      <c r="B1138">
        <v>0</v>
      </c>
      <c r="C1138">
        <v>0</v>
      </c>
      <c r="D1138">
        <v>0</v>
      </c>
      <c r="E1138" s="41">
        <f t="shared" si="102"/>
        <v>0</v>
      </c>
      <c r="F1138" s="70">
        <f t="shared" si="103"/>
        <v>0</v>
      </c>
    </row>
    <row r="1139" spans="1:6" ht="14.25" customHeight="1">
      <c r="A1139" s="69" t="s">
        <v>213</v>
      </c>
      <c r="B1139">
        <v>0</v>
      </c>
      <c r="C1139">
        <v>0</v>
      </c>
      <c r="D1139">
        <v>0</v>
      </c>
      <c r="E1139" s="41">
        <f t="shared" si="102"/>
        <v>0</v>
      </c>
      <c r="F1139" s="70">
        <f t="shared" si="103"/>
        <v>0</v>
      </c>
    </row>
    <row r="1140" spans="1:6" ht="14.25" customHeight="1">
      <c r="A1140" s="69" t="s">
        <v>214</v>
      </c>
      <c r="B1140">
        <v>0</v>
      </c>
      <c r="C1140">
        <v>0</v>
      </c>
      <c r="D1140">
        <v>0</v>
      </c>
      <c r="E1140" s="41">
        <f t="shared" si="102"/>
        <v>0</v>
      </c>
      <c r="F1140" s="70">
        <f t="shared" si="103"/>
        <v>0</v>
      </c>
    </row>
    <row r="1141" spans="1:6" ht="14.25" customHeight="1">
      <c r="A1141" s="69" t="s">
        <v>215</v>
      </c>
      <c r="B1141">
        <v>0</v>
      </c>
      <c r="C1141">
        <v>0</v>
      </c>
      <c r="D1141">
        <v>0</v>
      </c>
      <c r="E1141" s="41">
        <f t="shared" si="102"/>
        <v>0</v>
      </c>
      <c r="F1141" s="70">
        <f t="shared" si="103"/>
        <v>0</v>
      </c>
    </row>
    <row r="1142" spans="1:6" ht="14.25" customHeight="1">
      <c r="A1142" s="69" t="s">
        <v>216</v>
      </c>
      <c r="B1142">
        <v>0</v>
      </c>
      <c r="C1142">
        <v>0</v>
      </c>
      <c r="D1142">
        <v>0</v>
      </c>
      <c r="E1142" s="41">
        <f t="shared" si="102"/>
        <v>0</v>
      </c>
      <c r="F1142" s="70">
        <f t="shared" si="103"/>
        <v>0</v>
      </c>
    </row>
    <row r="1143" spans="1:6" ht="14.25" customHeight="1">
      <c r="A1143" s="69" t="s">
        <v>217</v>
      </c>
      <c r="B1143">
        <v>0</v>
      </c>
      <c r="C1143">
        <v>0</v>
      </c>
      <c r="D1143">
        <v>0</v>
      </c>
      <c r="E1143" s="41">
        <f t="shared" si="102"/>
        <v>0</v>
      </c>
      <c r="F1143" s="70">
        <f t="shared" si="103"/>
        <v>0</v>
      </c>
    </row>
    <row r="1144" spans="1:6" ht="14.25" customHeight="1">
      <c r="A1144" s="69" t="s">
        <v>218</v>
      </c>
      <c r="B1144">
        <v>0</v>
      </c>
      <c r="C1144">
        <v>0</v>
      </c>
      <c r="D1144">
        <v>0</v>
      </c>
      <c r="E1144" s="41">
        <f t="shared" si="102"/>
        <v>0</v>
      </c>
      <c r="F1144" s="70">
        <f t="shared" si="103"/>
        <v>0</v>
      </c>
    </row>
    <row r="1145" spans="1:6" ht="14.25" customHeight="1">
      <c r="A1145" s="78"/>
      <c r="B1145" s="79">
        <f>SUM(B1133:B1144)</f>
        <v>0</v>
      </c>
      <c r="C1145" s="79">
        <f>SUM(C1133:C1144)</f>
        <v>0</v>
      </c>
      <c r="D1145" s="79">
        <f>SUM(D1133:D1144)</f>
        <v>0</v>
      </c>
      <c r="E1145" s="79">
        <f>SUM(E1133:E1144)</f>
        <v>0</v>
      </c>
      <c r="F1145" s="79">
        <f>SUM(F1133:F1144)</f>
        <v>0</v>
      </c>
    </row>
    <row r="1146" spans="1:6" ht="14.25" customHeight="1">
      <c r="A1146" s="75"/>
      <c r="B1146" s="87">
        <v>0.319241598684746</v>
      </c>
      <c r="C1146" s="77">
        <v>0.23722207031707</v>
      </c>
      <c r="D1146" s="77">
        <v>0.443536330998184</v>
      </c>
      <c r="E1146" s="77">
        <v>0.35913775656940805</v>
      </c>
      <c r="F1146" s="77">
        <v>0.6408622434305921</v>
      </c>
    </row>
    <row r="1147" spans="1:6" ht="14.25" customHeight="1">
      <c r="A1147" s="75"/>
      <c r="B1147" s="1"/>
      <c r="C1147" s="1"/>
      <c r="D1147" s="40">
        <f>B1145+C1145+D1145</f>
        <v>0</v>
      </c>
      <c r="E1147" s="1"/>
      <c r="F1147" s="84">
        <f>E1145+F1145</f>
        <v>0</v>
      </c>
    </row>
    <row r="1148" ht="14.25" customHeight="1">
      <c r="F1148"/>
    </row>
    <row r="1149" ht="14.25" customHeight="1">
      <c r="F1149"/>
    </row>
    <row r="1150" ht="14.25" customHeight="1">
      <c r="F1150"/>
    </row>
    <row r="1151" ht="14.25" customHeight="1">
      <c r="F1151"/>
    </row>
    <row r="1152" ht="14.25" customHeight="1"/>
    <row r="1153" spans="1:6" ht="14.25" customHeight="1">
      <c r="A1153" s="123" t="s">
        <v>323</v>
      </c>
      <c r="B1153" s="123"/>
      <c r="C1153" s="123"/>
      <c r="D1153" s="123"/>
      <c r="E1153" s="123"/>
      <c r="F1153" s="123"/>
    </row>
    <row r="1154" spans="1:6" ht="14.25" customHeight="1">
      <c r="A1154" s="124" t="s">
        <v>324</v>
      </c>
      <c r="B1154" s="124"/>
      <c r="C1154" s="124"/>
      <c r="D1154" s="124"/>
      <c r="E1154" s="124"/>
      <c r="F1154" s="124"/>
    </row>
    <row r="1155" spans="1:6" ht="14.25" customHeight="1">
      <c r="A1155" s="82" t="s">
        <v>258</v>
      </c>
      <c r="B1155" s="67" t="s">
        <v>4</v>
      </c>
      <c r="C1155" s="67" t="s">
        <v>5</v>
      </c>
      <c r="D1155" s="67" t="s">
        <v>6</v>
      </c>
      <c r="E1155" s="37" t="s">
        <v>7</v>
      </c>
      <c r="F1155" s="68" t="s">
        <v>206</v>
      </c>
    </row>
    <row r="1156" spans="1:6" ht="14.25" customHeight="1">
      <c r="A1156" s="69" t="s">
        <v>207</v>
      </c>
      <c r="B1156">
        <v>7</v>
      </c>
      <c r="C1156">
        <v>4</v>
      </c>
      <c r="D1156">
        <v>9</v>
      </c>
      <c r="E1156" s="41">
        <f aca="true" t="shared" si="104" ref="E1156:E1167">(B1156+C1156+D1156)*36/100</f>
        <v>7.2</v>
      </c>
      <c r="F1156" s="70">
        <f aca="true" t="shared" si="105" ref="F1156:F1167">(B1156+C1156+D1156)*64/100</f>
        <v>12.8</v>
      </c>
    </row>
    <row r="1157" spans="1:6" ht="18.75" customHeight="1">
      <c r="A1157" s="69" t="s">
        <v>208</v>
      </c>
      <c r="B1157">
        <v>7</v>
      </c>
      <c r="C1157">
        <v>6</v>
      </c>
      <c r="D1157">
        <v>10</v>
      </c>
      <c r="E1157" s="41">
        <f t="shared" si="104"/>
        <v>8.28</v>
      </c>
      <c r="F1157" s="70">
        <f t="shared" si="105"/>
        <v>14.72</v>
      </c>
    </row>
    <row r="1158" spans="1:6" ht="14.25" customHeight="1">
      <c r="A1158" s="69" t="s">
        <v>209</v>
      </c>
      <c r="B1158">
        <v>6</v>
      </c>
      <c r="C1158">
        <v>5</v>
      </c>
      <c r="D1158">
        <v>9</v>
      </c>
      <c r="E1158" s="41">
        <f t="shared" si="104"/>
        <v>7.2</v>
      </c>
      <c r="F1158" s="70">
        <f t="shared" si="105"/>
        <v>12.8</v>
      </c>
    </row>
    <row r="1159" spans="1:6" ht="17.25" customHeight="1">
      <c r="A1159" s="69" t="s">
        <v>210</v>
      </c>
      <c r="B1159">
        <v>6</v>
      </c>
      <c r="C1159">
        <v>5</v>
      </c>
      <c r="D1159">
        <v>11</v>
      </c>
      <c r="E1159" s="41">
        <f t="shared" si="104"/>
        <v>7.92</v>
      </c>
      <c r="F1159" s="70">
        <f t="shared" si="105"/>
        <v>14.08</v>
      </c>
    </row>
    <row r="1160" spans="1:6" ht="14.25" customHeight="1">
      <c r="A1160" s="69" t="s">
        <v>211</v>
      </c>
      <c r="B1160">
        <v>7</v>
      </c>
      <c r="C1160">
        <v>4</v>
      </c>
      <c r="D1160">
        <v>10</v>
      </c>
      <c r="E1160" s="41">
        <f t="shared" si="104"/>
        <v>7.56</v>
      </c>
      <c r="F1160" s="70">
        <f t="shared" si="105"/>
        <v>13.44</v>
      </c>
    </row>
    <row r="1161" spans="1:6" ht="14.25" customHeight="1">
      <c r="A1161" s="69" t="s">
        <v>212</v>
      </c>
      <c r="B1161">
        <v>2</v>
      </c>
      <c r="C1161">
        <v>2</v>
      </c>
      <c r="D1161">
        <v>3</v>
      </c>
      <c r="E1161" s="41">
        <f t="shared" si="104"/>
        <v>2.52</v>
      </c>
      <c r="F1161" s="70">
        <f t="shared" si="105"/>
        <v>4.48</v>
      </c>
    </row>
    <row r="1162" spans="1:6" ht="14.25" customHeight="1">
      <c r="A1162" s="69" t="s">
        <v>213</v>
      </c>
      <c r="B1162">
        <v>2</v>
      </c>
      <c r="C1162">
        <v>2</v>
      </c>
      <c r="D1162">
        <v>3</v>
      </c>
      <c r="E1162" s="41">
        <f t="shared" si="104"/>
        <v>2.52</v>
      </c>
      <c r="F1162" s="70">
        <f t="shared" si="105"/>
        <v>4.48</v>
      </c>
    </row>
    <row r="1163" spans="1:6" ht="14.25" customHeight="1">
      <c r="A1163" s="69" t="s">
        <v>214</v>
      </c>
      <c r="B1163">
        <v>1</v>
      </c>
      <c r="C1163">
        <v>1</v>
      </c>
      <c r="D1163">
        <v>2</v>
      </c>
      <c r="E1163" s="41">
        <f t="shared" si="104"/>
        <v>1.44</v>
      </c>
      <c r="F1163" s="70">
        <f t="shared" si="105"/>
        <v>2.56</v>
      </c>
    </row>
    <row r="1164" spans="1:6" ht="14.25" customHeight="1">
      <c r="A1164" s="69" t="s">
        <v>215</v>
      </c>
      <c r="B1164">
        <v>4</v>
      </c>
      <c r="C1164">
        <v>3</v>
      </c>
      <c r="D1164">
        <v>5</v>
      </c>
      <c r="E1164" s="41">
        <f t="shared" si="104"/>
        <v>4.32</v>
      </c>
      <c r="F1164" s="70">
        <f t="shared" si="105"/>
        <v>7.68</v>
      </c>
    </row>
    <row r="1165" spans="1:6" ht="14.25" customHeight="1">
      <c r="A1165" s="69" t="s">
        <v>216</v>
      </c>
      <c r="B1165">
        <v>4</v>
      </c>
      <c r="C1165">
        <v>3</v>
      </c>
      <c r="D1165">
        <v>5</v>
      </c>
      <c r="E1165" s="41">
        <f t="shared" si="104"/>
        <v>4.32</v>
      </c>
      <c r="F1165" s="70">
        <f t="shared" si="105"/>
        <v>7.68</v>
      </c>
    </row>
    <row r="1166" spans="1:6" ht="14.25" customHeight="1">
      <c r="A1166" s="69" t="s">
        <v>217</v>
      </c>
      <c r="B1166">
        <v>3</v>
      </c>
      <c r="C1166">
        <v>2</v>
      </c>
      <c r="D1166">
        <v>5</v>
      </c>
      <c r="E1166" s="41">
        <f t="shared" si="104"/>
        <v>3.6</v>
      </c>
      <c r="F1166" s="70">
        <f t="shared" si="105"/>
        <v>6.4</v>
      </c>
    </row>
    <row r="1167" spans="1:6" ht="14.25" customHeight="1">
      <c r="A1167" s="69" t="s">
        <v>218</v>
      </c>
      <c r="B1167">
        <v>4</v>
      </c>
      <c r="C1167">
        <v>3</v>
      </c>
      <c r="D1167">
        <v>7</v>
      </c>
      <c r="E1167" s="41">
        <f t="shared" si="104"/>
        <v>5.04</v>
      </c>
      <c r="F1167" s="70">
        <f t="shared" si="105"/>
        <v>8.96</v>
      </c>
    </row>
    <row r="1168" spans="1:6" ht="14.25" customHeight="1">
      <c r="A1168" s="78"/>
      <c r="B1168" s="79">
        <f>SUM(B1156:B1167)</f>
        <v>53</v>
      </c>
      <c r="C1168" s="79">
        <f>SUM(C1156:C1167)</f>
        <v>40</v>
      </c>
      <c r="D1168" s="79">
        <f>SUM(D1156:D1167)</f>
        <v>79</v>
      </c>
      <c r="E1168" s="79">
        <f>SUM(E1156:E1167)</f>
        <v>61.92000000000001</v>
      </c>
      <c r="F1168" s="79">
        <f>SUM(F1156:F1167)</f>
        <v>110.08000000000004</v>
      </c>
    </row>
    <row r="1169" spans="1:6" ht="14.25" customHeight="1">
      <c r="A1169" s="75"/>
      <c r="B1169" s="77">
        <f>B1168/D1170</f>
        <v>0.3081395348837209</v>
      </c>
      <c r="C1169" s="77">
        <f>C1168/D1170</f>
        <v>0.23255813953488372</v>
      </c>
      <c r="D1169" s="77">
        <f>D1168/D1170</f>
        <v>0.45930232558139533</v>
      </c>
      <c r="E1169" s="77">
        <f>E1168/F1170</f>
        <v>0.35999999999999993</v>
      </c>
      <c r="F1169" s="83">
        <f>F1168/F1170</f>
        <v>0.64</v>
      </c>
    </row>
    <row r="1170" spans="1:6" ht="14.25" customHeight="1">
      <c r="A1170" s="75"/>
      <c r="B1170" s="1"/>
      <c r="C1170" s="1"/>
      <c r="D1170" s="40">
        <f>B1168+C1168+D1168</f>
        <v>172</v>
      </c>
      <c r="E1170" s="1"/>
      <c r="F1170" s="84">
        <f>E1168+F1168</f>
        <v>172.00000000000006</v>
      </c>
    </row>
    <row r="1171" ht="14.25" customHeight="1">
      <c r="F1171"/>
    </row>
    <row r="1172" ht="14.25" customHeight="1">
      <c r="F1172"/>
    </row>
    <row r="1173" ht="14.25" customHeight="1">
      <c r="F1173"/>
    </row>
    <row r="1174" ht="14.25" customHeight="1"/>
    <row r="1175" spans="1:6" ht="14.25" customHeight="1">
      <c r="A1175" s="121" t="s">
        <v>325</v>
      </c>
      <c r="B1175" s="121"/>
      <c r="C1175" s="121"/>
      <c r="D1175" s="121"/>
      <c r="E1175" s="121"/>
      <c r="F1175" s="121"/>
    </row>
    <row r="1176" spans="1:6" ht="14.25" customHeight="1">
      <c r="A1176" s="124" t="s">
        <v>326</v>
      </c>
      <c r="B1176" s="124"/>
      <c r="C1176" s="124"/>
      <c r="D1176" s="124"/>
      <c r="E1176" s="124"/>
      <c r="F1176" s="124"/>
    </row>
    <row r="1177" spans="1:6" ht="14.25" customHeight="1">
      <c r="A1177" s="82" t="s">
        <v>258</v>
      </c>
      <c r="B1177" s="67" t="s">
        <v>4</v>
      </c>
      <c r="C1177" s="67" t="s">
        <v>5</v>
      </c>
      <c r="D1177" s="67" t="s">
        <v>6</v>
      </c>
      <c r="E1177" s="37" t="s">
        <v>7</v>
      </c>
      <c r="F1177" s="68" t="s">
        <v>206</v>
      </c>
    </row>
    <row r="1178" spans="1:6" ht="12.75" customHeight="1">
      <c r="A1178" s="69" t="s">
        <v>207</v>
      </c>
      <c r="B1178">
        <v>3</v>
      </c>
      <c r="C1178">
        <v>3</v>
      </c>
      <c r="D1178">
        <v>5</v>
      </c>
      <c r="E1178" s="41">
        <f aca="true" t="shared" si="106" ref="E1178:E1189">(B1178+C1178+D1178)*36/100</f>
        <v>3.96</v>
      </c>
      <c r="F1178" s="70">
        <f aca="true" t="shared" si="107" ref="F1178:F1189">(B1178+C1178+D1178)*64/100</f>
        <v>7.04</v>
      </c>
    </row>
    <row r="1179" spans="1:6" ht="15.75" customHeight="1">
      <c r="A1179" s="69" t="s">
        <v>208</v>
      </c>
      <c r="B1179">
        <v>4</v>
      </c>
      <c r="C1179">
        <v>3</v>
      </c>
      <c r="D1179">
        <v>5</v>
      </c>
      <c r="E1179" s="41">
        <f t="shared" si="106"/>
        <v>4.32</v>
      </c>
      <c r="F1179" s="70">
        <f t="shared" si="107"/>
        <v>7.68</v>
      </c>
    </row>
    <row r="1180" spans="1:6" ht="14.25" customHeight="1">
      <c r="A1180" s="69" t="s">
        <v>209</v>
      </c>
      <c r="B1180">
        <v>4</v>
      </c>
      <c r="C1180">
        <v>3</v>
      </c>
      <c r="D1180">
        <v>5</v>
      </c>
      <c r="E1180" s="41">
        <f t="shared" si="106"/>
        <v>4.32</v>
      </c>
      <c r="F1180" s="70">
        <f t="shared" si="107"/>
        <v>7.68</v>
      </c>
    </row>
    <row r="1181" spans="1:6" ht="17.25" customHeight="1">
      <c r="A1181" s="69" t="s">
        <v>210</v>
      </c>
      <c r="B1181">
        <v>3</v>
      </c>
      <c r="C1181">
        <v>2</v>
      </c>
      <c r="D1181">
        <v>6</v>
      </c>
      <c r="E1181" s="41">
        <f t="shared" si="106"/>
        <v>3.96</v>
      </c>
      <c r="F1181" s="70">
        <f t="shared" si="107"/>
        <v>7.04</v>
      </c>
    </row>
    <row r="1182" spans="1:6" ht="14.25" customHeight="1">
      <c r="A1182" s="69" t="s">
        <v>211</v>
      </c>
      <c r="B1182">
        <v>4</v>
      </c>
      <c r="C1182">
        <v>3</v>
      </c>
      <c r="D1182">
        <v>6</v>
      </c>
      <c r="E1182" s="41">
        <f t="shared" si="106"/>
        <v>4.68</v>
      </c>
      <c r="F1182" s="70">
        <f t="shared" si="107"/>
        <v>8.32</v>
      </c>
    </row>
    <row r="1183" spans="1:6" ht="14.25" customHeight="1">
      <c r="A1183" s="69" t="s">
        <v>212</v>
      </c>
      <c r="B1183">
        <v>3</v>
      </c>
      <c r="C1183">
        <v>2</v>
      </c>
      <c r="D1183">
        <v>5</v>
      </c>
      <c r="E1183" s="41">
        <f t="shared" si="106"/>
        <v>3.6</v>
      </c>
      <c r="F1183" s="70">
        <f t="shared" si="107"/>
        <v>6.4</v>
      </c>
    </row>
    <row r="1184" spans="1:6" ht="14.25" customHeight="1">
      <c r="A1184" s="69" t="s">
        <v>213</v>
      </c>
      <c r="B1184">
        <v>4</v>
      </c>
      <c r="C1184">
        <v>3</v>
      </c>
      <c r="D1184">
        <v>5</v>
      </c>
      <c r="E1184" s="41">
        <f t="shared" si="106"/>
        <v>4.32</v>
      </c>
      <c r="F1184" s="70">
        <f t="shared" si="107"/>
        <v>7.68</v>
      </c>
    </row>
    <row r="1185" spans="1:6" ht="14.25" customHeight="1">
      <c r="A1185" s="69" t="s">
        <v>214</v>
      </c>
      <c r="B1185">
        <v>3</v>
      </c>
      <c r="C1185">
        <v>3</v>
      </c>
      <c r="D1185">
        <v>5</v>
      </c>
      <c r="E1185" s="41">
        <f t="shared" si="106"/>
        <v>3.96</v>
      </c>
      <c r="F1185" s="70">
        <f t="shared" si="107"/>
        <v>7.04</v>
      </c>
    </row>
    <row r="1186" spans="1:6" ht="14.25" customHeight="1">
      <c r="A1186" s="69" t="s">
        <v>215</v>
      </c>
      <c r="B1186">
        <v>4</v>
      </c>
      <c r="C1186">
        <v>3</v>
      </c>
      <c r="D1186">
        <v>5</v>
      </c>
      <c r="E1186" s="41">
        <f t="shared" si="106"/>
        <v>4.32</v>
      </c>
      <c r="F1186" s="70">
        <f t="shared" si="107"/>
        <v>7.68</v>
      </c>
    </row>
    <row r="1187" spans="1:6" ht="14.25" customHeight="1">
      <c r="A1187" s="69" t="s">
        <v>216</v>
      </c>
      <c r="B1187">
        <v>3</v>
      </c>
      <c r="C1187">
        <v>2</v>
      </c>
      <c r="D1187">
        <v>6</v>
      </c>
      <c r="E1187" s="41">
        <f t="shared" si="106"/>
        <v>3.96</v>
      </c>
      <c r="F1187" s="70">
        <f t="shared" si="107"/>
        <v>7.04</v>
      </c>
    </row>
    <row r="1188" spans="1:6" ht="14.25" customHeight="1">
      <c r="A1188" s="69" t="s">
        <v>217</v>
      </c>
      <c r="B1188">
        <v>4</v>
      </c>
      <c r="C1188">
        <v>3</v>
      </c>
      <c r="D1188">
        <v>4</v>
      </c>
      <c r="E1188" s="41">
        <f t="shared" si="106"/>
        <v>3.96</v>
      </c>
      <c r="F1188" s="70">
        <f t="shared" si="107"/>
        <v>7.04</v>
      </c>
    </row>
    <row r="1189" spans="1:6" ht="14.25" customHeight="1">
      <c r="A1189" s="69" t="s">
        <v>218</v>
      </c>
      <c r="B1189">
        <v>3</v>
      </c>
      <c r="C1189">
        <v>3</v>
      </c>
      <c r="D1189">
        <v>6</v>
      </c>
      <c r="E1189" s="41">
        <f t="shared" si="106"/>
        <v>4.32</v>
      </c>
      <c r="F1189" s="70">
        <f t="shared" si="107"/>
        <v>7.68</v>
      </c>
    </row>
    <row r="1190" spans="1:6" ht="14.25" customHeight="1">
      <c r="A1190" s="78"/>
      <c r="B1190" s="79">
        <f>SUM(B1178:B1189)</f>
        <v>42</v>
      </c>
      <c r="C1190" s="79">
        <f>SUM(C1178:C1189)</f>
        <v>33</v>
      </c>
      <c r="D1190" s="79">
        <f>SUM(D1178:D1189)</f>
        <v>63</v>
      </c>
      <c r="E1190" s="79">
        <f>SUM(E1178:E1189)</f>
        <v>49.68000000000001</v>
      </c>
      <c r="F1190" s="79">
        <f>SUM(F1178:F1189)</f>
        <v>88.32000000000002</v>
      </c>
    </row>
    <row r="1191" spans="1:6" ht="14.25" customHeight="1">
      <c r="A1191" s="75"/>
      <c r="B1191" s="77">
        <f>B1190/D1192</f>
        <v>0.30434782608695654</v>
      </c>
      <c r="C1191" s="77">
        <f>C1190/D1192</f>
        <v>0.2391304347826087</v>
      </c>
      <c r="D1191" s="77">
        <f>D1190/D1192</f>
        <v>0.45652173913043476</v>
      </c>
      <c r="E1191" s="77">
        <f>E1190/F1192</f>
        <v>0.36</v>
      </c>
      <c r="F1191" s="83">
        <f>F1190/F1192</f>
        <v>0.64</v>
      </c>
    </row>
    <row r="1192" spans="1:6" ht="14.25" customHeight="1">
      <c r="A1192" s="75"/>
      <c r="B1192" s="1"/>
      <c r="C1192" s="1"/>
      <c r="D1192" s="40">
        <f>B1190+C1190+D1190</f>
        <v>138</v>
      </c>
      <c r="E1192" s="1"/>
      <c r="F1192" s="84">
        <f>E1190+F1190</f>
        <v>138.00000000000003</v>
      </c>
    </row>
    <row r="1193" ht="14.25" customHeight="1">
      <c r="F1193"/>
    </row>
    <row r="1194" ht="14.25" customHeight="1">
      <c r="F1194"/>
    </row>
    <row r="1195" ht="14.25" customHeight="1">
      <c r="F1195"/>
    </row>
    <row r="1196" ht="14.25" customHeight="1"/>
    <row r="1197" spans="1:6" ht="14.25" customHeight="1">
      <c r="A1197" s="123" t="s">
        <v>327</v>
      </c>
      <c r="B1197" s="123"/>
      <c r="C1197" s="123"/>
      <c r="D1197" s="123"/>
      <c r="E1197" s="123"/>
      <c r="F1197" s="123"/>
    </row>
    <row r="1198" spans="1:6" ht="14.25" customHeight="1">
      <c r="A1198" s="124" t="s">
        <v>328</v>
      </c>
      <c r="B1198" s="124"/>
      <c r="C1198" s="124"/>
      <c r="D1198" s="124"/>
      <c r="E1198" s="124"/>
      <c r="F1198" s="124"/>
    </row>
    <row r="1199" spans="1:6" ht="14.25" customHeight="1">
      <c r="A1199" s="82" t="s">
        <v>258</v>
      </c>
      <c r="B1199" s="67" t="s">
        <v>4</v>
      </c>
      <c r="C1199" s="67" t="s">
        <v>5</v>
      </c>
      <c r="D1199" s="67" t="s">
        <v>6</v>
      </c>
      <c r="E1199" s="37" t="s">
        <v>7</v>
      </c>
      <c r="F1199" s="68" t="s">
        <v>206</v>
      </c>
    </row>
    <row r="1200" spans="1:6" ht="14.25" customHeight="1">
      <c r="A1200" s="69" t="s">
        <v>207</v>
      </c>
      <c r="B1200">
        <v>0</v>
      </c>
      <c r="C1200">
        <v>0</v>
      </c>
      <c r="D1200">
        <v>0</v>
      </c>
      <c r="E1200" s="41">
        <f aca="true" t="shared" si="108" ref="E1200:E1211">(B1200+C1200+D1200)*36/100</f>
        <v>0</v>
      </c>
      <c r="F1200" s="70">
        <f aca="true" t="shared" si="109" ref="F1200:F1211">(B1200+C1200+D1200)*64/100</f>
        <v>0</v>
      </c>
    </row>
    <row r="1201" spans="1:6" ht="17.25" customHeight="1">
      <c r="A1201" s="69" t="s">
        <v>208</v>
      </c>
      <c r="B1201">
        <v>0</v>
      </c>
      <c r="C1201">
        <v>0</v>
      </c>
      <c r="D1201">
        <v>0</v>
      </c>
      <c r="E1201" s="41">
        <f t="shared" si="108"/>
        <v>0</v>
      </c>
      <c r="F1201" s="70">
        <f t="shared" si="109"/>
        <v>0</v>
      </c>
    </row>
    <row r="1202" spans="1:6" ht="14.25" customHeight="1">
      <c r="A1202" s="69" t="s">
        <v>209</v>
      </c>
      <c r="B1202">
        <v>0</v>
      </c>
      <c r="C1202">
        <v>0</v>
      </c>
      <c r="D1202">
        <v>0</v>
      </c>
      <c r="E1202" s="41">
        <f t="shared" si="108"/>
        <v>0</v>
      </c>
      <c r="F1202" s="70">
        <f t="shared" si="109"/>
        <v>0</v>
      </c>
    </row>
    <row r="1203" spans="1:6" ht="17.25" customHeight="1">
      <c r="A1203" s="69" t="s">
        <v>210</v>
      </c>
      <c r="B1203">
        <v>0</v>
      </c>
      <c r="C1203">
        <v>0</v>
      </c>
      <c r="D1203">
        <v>0</v>
      </c>
      <c r="E1203" s="41">
        <f t="shared" si="108"/>
        <v>0</v>
      </c>
      <c r="F1203" s="70">
        <f t="shared" si="109"/>
        <v>0</v>
      </c>
    </row>
    <row r="1204" spans="1:6" ht="14.25" customHeight="1">
      <c r="A1204" s="69" t="s">
        <v>211</v>
      </c>
      <c r="B1204">
        <v>0</v>
      </c>
      <c r="C1204">
        <v>0</v>
      </c>
      <c r="D1204">
        <v>0</v>
      </c>
      <c r="E1204" s="41">
        <f t="shared" si="108"/>
        <v>0</v>
      </c>
      <c r="F1204" s="70">
        <f t="shared" si="109"/>
        <v>0</v>
      </c>
    </row>
    <row r="1205" spans="1:6" ht="14.25" customHeight="1">
      <c r="A1205" s="69" t="s">
        <v>212</v>
      </c>
      <c r="B1205">
        <v>0</v>
      </c>
      <c r="C1205">
        <v>0</v>
      </c>
      <c r="D1205">
        <v>0</v>
      </c>
      <c r="E1205" s="41">
        <f t="shared" si="108"/>
        <v>0</v>
      </c>
      <c r="F1205" s="70">
        <f t="shared" si="109"/>
        <v>0</v>
      </c>
    </row>
    <row r="1206" spans="1:6" ht="14.25" customHeight="1">
      <c r="A1206" s="69" t="s">
        <v>213</v>
      </c>
      <c r="B1206">
        <v>0</v>
      </c>
      <c r="C1206">
        <v>0</v>
      </c>
      <c r="D1206">
        <v>0</v>
      </c>
      <c r="E1206" s="41">
        <f t="shared" si="108"/>
        <v>0</v>
      </c>
      <c r="F1206" s="70">
        <f t="shared" si="109"/>
        <v>0</v>
      </c>
    </row>
    <row r="1207" spans="1:6" ht="14.25" customHeight="1">
      <c r="A1207" s="69" t="s">
        <v>214</v>
      </c>
      <c r="B1207">
        <v>0</v>
      </c>
      <c r="C1207">
        <v>0</v>
      </c>
      <c r="D1207">
        <v>0</v>
      </c>
      <c r="E1207" s="41">
        <f t="shared" si="108"/>
        <v>0</v>
      </c>
      <c r="F1207" s="70">
        <f t="shared" si="109"/>
        <v>0</v>
      </c>
    </row>
    <row r="1208" spans="1:6" ht="14.25" customHeight="1">
      <c r="A1208" s="69" t="s">
        <v>215</v>
      </c>
      <c r="B1208">
        <v>0</v>
      </c>
      <c r="C1208">
        <v>0</v>
      </c>
      <c r="D1208">
        <v>0</v>
      </c>
      <c r="E1208" s="41">
        <f t="shared" si="108"/>
        <v>0</v>
      </c>
      <c r="F1208" s="70">
        <f t="shared" si="109"/>
        <v>0</v>
      </c>
    </row>
    <row r="1209" spans="1:6" ht="14.25" customHeight="1">
      <c r="A1209" s="69" t="s">
        <v>216</v>
      </c>
      <c r="B1209">
        <v>0</v>
      </c>
      <c r="C1209">
        <v>0</v>
      </c>
      <c r="D1209">
        <v>0</v>
      </c>
      <c r="E1209" s="41">
        <f t="shared" si="108"/>
        <v>0</v>
      </c>
      <c r="F1209" s="70">
        <f t="shared" si="109"/>
        <v>0</v>
      </c>
    </row>
    <row r="1210" spans="1:6" ht="14.25" customHeight="1">
      <c r="A1210" s="69" t="s">
        <v>217</v>
      </c>
      <c r="B1210">
        <v>0</v>
      </c>
      <c r="C1210">
        <v>0</v>
      </c>
      <c r="D1210">
        <v>0</v>
      </c>
      <c r="E1210" s="41">
        <f t="shared" si="108"/>
        <v>0</v>
      </c>
      <c r="F1210" s="70">
        <f t="shared" si="109"/>
        <v>0</v>
      </c>
    </row>
    <row r="1211" spans="1:6" ht="14.25" customHeight="1">
      <c r="A1211" s="69" t="s">
        <v>218</v>
      </c>
      <c r="B1211">
        <v>0</v>
      </c>
      <c r="C1211">
        <v>0</v>
      </c>
      <c r="D1211">
        <v>0</v>
      </c>
      <c r="E1211" s="41">
        <f t="shared" si="108"/>
        <v>0</v>
      </c>
      <c r="F1211" s="70">
        <f t="shared" si="109"/>
        <v>0</v>
      </c>
    </row>
    <row r="1212" spans="1:6" ht="14.25" customHeight="1">
      <c r="A1212" s="78"/>
      <c r="B1212" s="79">
        <f>SUM(B1200:B1211)</f>
        <v>0</v>
      </c>
      <c r="C1212" s="79">
        <f>SUM(C1200:C1211)</f>
        <v>0</v>
      </c>
      <c r="D1212" s="79">
        <f>SUM(D1200:D1211)</f>
        <v>0</v>
      </c>
      <c r="E1212" s="79">
        <f>SUM(E1200:E1211)</f>
        <v>0</v>
      </c>
      <c r="F1212" s="79">
        <f>SUM(F1200:F1211)</f>
        <v>0</v>
      </c>
    </row>
    <row r="1213" spans="1:6" ht="14.25" customHeight="1">
      <c r="A1213" s="75"/>
      <c r="B1213" s="87">
        <v>0.319241598684746</v>
      </c>
      <c r="C1213" s="77">
        <v>0.23722207031707</v>
      </c>
      <c r="D1213" s="77">
        <v>0.443536330998184</v>
      </c>
      <c r="E1213" s="77">
        <v>0.35913775656940805</v>
      </c>
      <c r="F1213" s="77">
        <v>0.6408622434305921</v>
      </c>
    </row>
    <row r="1214" spans="1:6" ht="14.25" customHeight="1">
      <c r="A1214" s="75"/>
      <c r="B1214" s="1"/>
      <c r="C1214" s="1"/>
      <c r="D1214" s="40">
        <f>B1212+C1212+D1212</f>
        <v>0</v>
      </c>
      <c r="E1214" s="1" t="s">
        <v>203</v>
      </c>
      <c r="F1214" s="84">
        <f>E1212+F1212</f>
        <v>0</v>
      </c>
    </row>
    <row r="1215" ht="14.25" customHeight="1">
      <c r="F1215"/>
    </row>
    <row r="1216" ht="14.25" customHeight="1">
      <c r="F1216"/>
    </row>
    <row r="1217" ht="14.25" customHeight="1">
      <c r="F1217"/>
    </row>
    <row r="1218" ht="14.25" customHeight="1"/>
    <row r="1219" spans="1:6" ht="14.25" customHeight="1">
      <c r="A1219" s="123" t="s">
        <v>329</v>
      </c>
      <c r="B1219" s="123"/>
      <c r="C1219" s="123"/>
      <c r="D1219" s="123"/>
      <c r="E1219" s="123"/>
      <c r="F1219" s="123"/>
    </row>
    <row r="1220" spans="1:6" ht="14.25" customHeight="1">
      <c r="A1220" s="124" t="s">
        <v>330</v>
      </c>
      <c r="B1220" s="124"/>
      <c r="C1220" s="124"/>
      <c r="D1220" s="124"/>
      <c r="E1220" s="124"/>
      <c r="F1220" s="124"/>
    </row>
    <row r="1221" spans="1:6" ht="14.25" customHeight="1">
      <c r="A1221" s="82" t="s">
        <v>258</v>
      </c>
      <c r="B1221" s="67" t="s">
        <v>4</v>
      </c>
      <c r="C1221" s="67" t="s">
        <v>5</v>
      </c>
      <c r="D1221" s="67" t="s">
        <v>6</v>
      </c>
      <c r="E1221" s="37" t="s">
        <v>7</v>
      </c>
      <c r="F1221" s="68" t="s">
        <v>206</v>
      </c>
    </row>
    <row r="1222" spans="1:6" ht="19.5" customHeight="1">
      <c r="A1222" s="69" t="s">
        <v>207</v>
      </c>
      <c r="B1222">
        <v>4</v>
      </c>
      <c r="C1222">
        <v>4</v>
      </c>
      <c r="D1222">
        <v>7</v>
      </c>
      <c r="E1222" s="41">
        <f aca="true" t="shared" si="110" ref="E1222:E1233">(B1222+C1222+D1222)*36/100</f>
        <v>5.4</v>
      </c>
      <c r="F1222" s="70">
        <f aca="true" t="shared" si="111" ref="F1222:F1233">(B1222+C1222+D1222)*64/100</f>
        <v>9.6</v>
      </c>
    </row>
    <row r="1223" spans="1:6" ht="18.75" customHeight="1">
      <c r="A1223" s="69" t="s">
        <v>208</v>
      </c>
      <c r="B1223">
        <v>26</v>
      </c>
      <c r="C1223">
        <v>19</v>
      </c>
      <c r="D1223">
        <v>22</v>
      </c>
      <c r="E1223" s="41">
        <f t="shared" si="110"/>
        <v>24.12</v>
      </c>
      <c r="F1223" s="70">
        <f t="shared" si="111"/>
        <v>42.88</v>
      </c>
    </row>
    <row r="1224" spans="1:6" ht="14.25" customHeight="1">
      <c r="A1224" s="69" t="s">
        <v>209</v>
      </c>
      <c r="B1224">
        <v>24</v>
      </c>
      <c r="C1224">
        <v>20</v>
      </c>
      <c r="D1224">
        <v>32</v>
      </c>
      <c r="E1224" s="41">
        <f t="shared" si="110"/>
        <v>27.36</v>
      </c>
      <c r="F1224" s="70">
        <f t="shared" si="111"/>
        <v>48.64</v>
      </c>
    </row>
    <row r="1225" spans="1:6" ht="17.25" customHeight="1">
      <c r="A1225" s="69" t="s">
        <v>210</v>
      </c>
      <c r="B1225">
        <v>23</v>
      </c>
      <c r="C1225">
        <v>18</v>
      </c>
      <c r="D1225">
        <v>25</v>
      </c>
      <c r="E1225" s="41">
        <f t="shared" si="110"/>
        <v>23.76</v>
      </c>
      <c r="F1225" s="70">
        <f t="shared" si="111"/>
        <v>42.24</v>
      </c>
    </row>
    <row r="1226" spans="1:6" ht="14.25" customHeight="1">
      <c r="A1226" s="69" t="s">
        <v>211</v>
      </c>
      <c r="B1226" s="88">
        <v>8</v>
      </c>
      <c r="C1226" s="88">
        <v>6</v>
      </c>
      <c r="D1226" s="88">
        <v>13</v>
      </c>
      <c r="E1226" s="41">
        <f t="shared" si="110"/>
        <v>9.72</v>
      </c>
      <c r="F1226" s="70">
        <f t="shared" si="111"/>
        <v>17.28</v>
      </c>
    </row>
    <row r="1227" spans="1:6" ht="14.25" customHeight="1">
      <c r="A1227" s="69" t="s">
        <v>212</v>
      </c>
      <c r="B1227" s="90">
        <v>8</v>
      </c>
      <c r="C1227" s="90">
        <v>6</v>
      </c>
      <c r="D1227" s="90">
        <v>10</v>
      </c>
      <c r="E1227" s="41">
        <f t="shared" si="110"/>
        <v>8.64</v>
      </c>
      <c r="F1227" s="70">
        <f t="shared" si="111"/>
        <v>15.36</v>
      </c>
    </row>
    <row r="1228" spans="1:6" ht="14.25" customHeight="1">
      <c r="A1228" s="69" t="s">
        <v>213</v>
      </c>
      <c r="B1228">
        <v>8</v>
      </c>
      <c r="C1228">
        <v>6</v>
      </c>
      <c r="D1228">
        <v>12</v>
      </c>
      <c r="E1228" s="41">
        <f t="shared" si="110"/>
        <v>9.36</v>
      </c>
      <c r="F1228" s="70">
        <f t="shared" si="111"/>
        <v>16.64</v>
      </c>
    </row>
    <row r="1229" spans="1:6" ht="14.25" customHeight="1">
      <c r="A1229" s="69" t="s">
        <v>214</v>
      </c>
      <c r="B1229">
        <v>8</v>
      </c>
      <c r="C1229">
        <v>6</v>
      </c>
      <c r="D1229">
        <v>12</v>
      </c>
      <c r="E1229" s="41">
        <f t="shared" si="110"/>
        <v>9.36</v>
      </c>
      <c r="F1229" s="70">
        <f t="shared" si="111"/>
        <v>16.64</v>
      </c>
    </row>
    <row r="1230" spans="1:6" ht="14.25" customHeight="1">
      <c r="A1230" s="69" t="s">
        <v>215</v>
      </c>
      <c r="B1230">
        <v>8</v>
      </c>
      <c r="C1230">
        <v>7</v>
      </c>
      <c r="D1230">
        <v>11</v>
      </c>
      <c r="E1230" s="41">
        <f t="shared" si="110"/>
        <v>9.36</v>
      </c>
      <c r="F1230" s="70">
        <f t="shared" si="111"/>
        <v>16.64</v>
      </c>
    </row>
    <row r="1231" spans="1:6" ht="14.25" customHeight="1">
      <c r="A1231" s="69" t="s">
        <v>216</v>
      </c>
      <c r="B1231">
        <v>8</v>
      </c>
      <c r="C1231">
        <v>5</v>
      </c>
      <c r="D1231">
        <v>12</v>
      </c>
      <c r="E1231" s="41">
        <f t="shared" si="110"/>
        <v>9</v>
      </c>
      <c r="F1231" s="70">
        <f t="shared" si="111"/>
        <v>16</v>
      </c>
    </row>
    <row r="1232" spans="1:6" ht="14.25" customHeight="1">
      <c r="A1232" s="69" t="s">
        <v>217</v>
      </c>
      <c r="B1232">
        <v>9</v>
      </c>
      <c r="C1232">
        <v>6</v>
      </c>
      <c r="D1232">
        <v>10</v>
      </c>
      <c r="E1232" s="41">
        <f t="shared" si="110"/>
        <v>9</v>
      </c>
      <c r="F1232" s="70">
        <f t="shared" si="111"/>
        <v>16</v>
      </c>
    </row>
    <row r="1233" spans="1:6" ht="14.25" customHeight="1">
      <c r="A1233" s="69" t="s">
        <v>218</v>
      </c>
      <c r="B1233">
        <v>7</v>
      </c>
      <c r="C1233">
        <v>6</v>
      </c>
      <c r="D1233">
        <v>12</v>
      </c>
      <c r="E1233" s="41">
        <f t="shared" si="110"/>
        <v>9</v>
      </c>
      <c r="F1233" s="70">
        <f t="shared" si="111"/>
        <v>16</v>
      </c>
    </row>
    <row r="1234" spans="1:6" ht="14.25" customHeight="1">
      <c r="A1234" s="78"/>
      <c r="B1234" s="79">
        <f>SUM(B1222:B1233)</f>
        <v>141</v>
      </c>
      <c r="C1234" s="79">
        <f>SUM(C1222:C1233)</f>
        <v>109</v>
      </c>
      <c r="D1234" s="79">
        <f>SUM(D1222:D1233)</f>
        <v>178</v>
      </c>
      <c r="E1234" s="79">
        <f>SUM(E1222:E1233)</f>
        <v>154.07999999999998</v>
      </c>
      <c r="F1234" s="79">
        <f>SUM(F1222:F1233)</f>
        <v>273.91999999999996</v>
      </c>
    </row>
    <row r="1235" spans="1:6" ht="14.25" customHeight="1">
      <c r="A1235" s="75"/>
      <c r="B1235" s="77">
        <f>B1234/D1236</f>
        <v>0.3294392523364486</v>
      </c>
      <c r="C1235" s="77">
        <f>C1234/D1236</f>
        <v>0.2546728971962617</v>
      </c>
      <c r="D1235" s="77">
        <f>D1234/D1236</f>
        <v>0.4158878504672897</v>
      </c>
      <c r="E1235" s="77">
        <f>E1234/F1236</f>
        <v>0.36</v>
      </c>
      <c r="F1235" s="83">
        <f>F1234/F1236</f>
        <v>0.64</v>
      </c>
    </row>
    <row r="1236" spans="1:6" ht="14.25" customHeight="1">
      <c r="A1236" s="75"/>
      <c r="B1236" s="1"/>
      <c r="C1236" s="1"/>
      <c r="D1236" s="40">
        <f>B1234+C1234+D1234</f>
        <v>428</v>
      </c>
      <c r="E1236" s="1"/>
      <c r="F1236" s="84">
        <f>E1234+F1234</f>
        <v>427.99999999999994</v>
      </c>
    </row>
    <row r="1237" ht="14.25" customHeight="1">
      <c r="F1237"/>
    </row>
    <row r="1238" ht="14.25" customHeight="1">
      <c r="F1238"/>
    </row>
    <row r="1239" ht="14.25" customHeight="1"/>
    <row r="1240" ht="14.25" customHeight="1"/>
    <row r="1241" spans="1:6" ht="15" customHeight="1">
      <c r="A1241" s="123" t="s">
        <v>331</v>
      </c>
      <c r="B1241" s="123"/>
      <c r="C1241" s="123"/>
      <c r="D1241" s="123"/>
      <c r="E1241" s="123"/>
      <c r="F1241" s="123"/>
    </row>
    <row r="1242" spans="1:6" ht="14.25" customHeight="1">
      <c r="A1242" s="124" t="s">
        <v>332</v>
      </c>
      <c r="B1242" s="124"/>
      <c r="C1242" s="124"/>
      <c r="D1242" s="124"/>
      <c r="E1242" s="124"/>
      <c r="F1242" s="124"/>
    </row>
    <row r="1243" spans="1:6" ht="14.25" customHeight="1">
      <c r="A1243" s="82" t="s">
        <v>258</v>
      </c>
      <c r="B1243" s="67" t="s">
        <v>4</v>
      </c>
      <c r="C1243" s="67" t="s">
        <v>5</v>
      </c>
      <c r="D1243" s="67" t="s">
        <v>6</v>
      </c>
      <c r="E1243" s="37" t="s">
        <v>7</v>
      </c>
      <c r="F1243" s="68" t="s">
        <v>206</v>
      </c>
    </row>
    <row r="1244" spans="1:6" ht="14.25" customHeight="1">
      <c r="A1244" s="69" t="s">
        <v>207</v>
      </c>
      <c r="B1244">
        <v>7</v>
      </c>
      <c r="C1244">
        <v>5</v>
      </c>
      <c r="D1244">
        <v>9</v>
      </c>
      <c r="E1244" s="41">
        <f aca="true" t="shared" si="112" ref="E1244:E1255">(B1244+C1244+D1244)*36/100</f>
        <v>7.56</v>
      </c>
      <c r="F1244" s="70">
        <f aca="true" t="shared" si="113" ref="F1244:F1255">(B1244+C1244+D1244)*64/100</f>
        <v>13.44</v>
      </c>
    </row>
    <row r="1245" spans="1:6" ht="18" customHeight="1">
      <c r="A1245" s="69" t="s">
        <v>208</v>
      </c>
      <c r="B1245">
        <v>7</v>
      </c>
      <c r="C1245">
        <v>4</v>
      </c>
      <c r="D1245">
        <v>8</v>
      </c>
      <c r="E1245" s="41">
        <f t="shared" si="112"/>
        <v>6.84</v>
      </c>
      <c r="F1245" s="70">
        <f t="shared" si="113"/>
        <v>12.16</v>
      </c>
    </row>
    <row r="1246" spans="1:6" ht="14.25" customHeight="1">
      <c r="A1246" s="69" t="s">
        <v>209</v>
      </c>
      <c r="B1246">
        <v>5</v>
      </c>
      <c r="C1246">
        <v>5</v>
      </c>
      <c r="D1246">
        <v>8</v>
      </c>
      <c r="E1246" s="41">
        <f t="shared" si="112"/>
        <v>6.48</v>
      </c>
      <c r="F1246" s="70">
        <f t="shared" si="113"/>
        <v>11.52</v>
      </c>
    </row>
    <row r="1247" spans="1:6" ht="17.25" customHeight="1">
      <c r="A1247" s="69" t="s">
        <v>210</v>
      </c>
      <c r="B1247">
        <v>6</v>
      </c>
      <c r="C1247">
        <v>4</v>
      </c>
      <c r="D1247">
        <v>9</v>
      </c>
      <c r="E1247" s="41">
        <f t="shared" si="112"/>
        <v>6.84</v>
      </c>
      <c r="F1247" s="70">
        <f t="shared" si="113"/>
        <v>12.16</v>
      </c>
    </row>
    <row r="1248" spans="1:6" ht="14.25" customHeight="1">
      <c r="A1248" s="69" t="s">
        <v>211</v>
      </c>
      <c r="B1248">
        <v>6</v>
      </c>
      <c r="C1248">
        <v>5</v>
      </c>
      <c r="D1248">
        <v>9</v>
      </c>
      <c r="E1248" s="41">
        <f t="shared" si="112"/>
        <v>7.2</v>
      </c>
      <c r="F1248" s="70">
        <f t="shared" si="113"/>
        <v>12.8</v>
      </c>
    </row>
    <row r="1249" spans="1:6" ht="14.25" customHeight="1">
      <c r="A1249" s="69" t="s">
        <v>212</v>
      </c>
      <c r="B1249">
        <v>5</v>
      </c>
      <c r="C1249">
        <v>4</v>
      </c>
      <c r="D1249">
        <v>8</v>
      </c>
      <c r="E1249" s="41">
        <f t="shared" si="112"/>
        <v>6.12</v>
      </c>
      <c r="F1249" s="70">
        <f t="shared" si="113"/>
        <v>10.88</v>
      </c>
    </row>
    <row r="1250" spans="1:6" ht="14.25" customHeight="1">
      <c r="A1250" s="69" t="s">
        <v>213</v>
      </c>
      <c r="B1250">
        <v>6</v>
      </c>
      <c r="C1250">
        <v>5</v>
      </c>
      <c r="D1250">
        <v>8</v>
      </c>
      <c r="E1250" s="41">
        <f t="shared" si="112"/>
        <v>6.84</v>
      </c>
      <c r="F1250" s="70">
        <f t="shared" si="113"/>
        <v>12.16</v>
      </c>
    </row>
    <row r="1251" spans="1:6" ht="14.25" customHeight="1">
      <c r="A1251" s="69" t="s">
        <v>214</v>
      </c>
      <c r="B1251">
        <v>6</v>
      </c>
      <c r="C1251">
        <v>4</v>
      </c>
      <c r="D1251">
        <v>9</v>
      </c>
      <c r="E1251" s="41">
        <f t="shared" si="112"/>
        <v>6.84</v>
      </c>
      <c r="F1251" s="70">
        <f t="shared" si="113"/>
        <v>12.16</v>
      </c>
    </row>
    <row r="1252" spans="1:6" ht="14.25" customHeight="1">
      <c r="A1252" s="69" t="s">
        <v>215</v>
      </c>
      <c r="B1252">
        <v>5</v>
      </c>
      <c r="C1252">
        <v>4</v>
      </c>
      <c r="D1252">
        <v>8</v>
      </c>
      <c r="E1252" s="41">
        <f t="shared" si="112"/>
        <v>6.12</v>
      </c>
      <c r="F1252" s="70">
        <f t="shared" si="113"/>
        <v>10.88</v>
      </c>
    </row>
    <row r="1253" spans="1:6" ht="14.25" customHeight="1">
      <c r="A1253" s="69" t="s">
        <v>216</v>
      </c>
      <c r="B1253">
        <v>6</v>
      </c>
      <c r="C1253">
        <v>4</v>
      </c>
      <c r="D1253">
        <v>8</v>
      </c>
      <c r="E1253" s="41">
        <f t="shared" si="112"/>
        <v>6.48</v>
      </c>
      <c r="F1253" s="70">
        <f t="shared" si="113"/>
        <v>11.52</v>
      </c>
    </row>
    <row r="1254" spans="1:6" ht="14.25" customHeight="1">
      <c r="A1254" s="69" t="s">
        <v>217</v>
      </c>
      <c r="B1254">
        <v>6</v>
      </c>
      <c r="C1254">
        <v>5</v>
      </c>
      <c r="D1254">
        <v>8</v>
      </c>
      <c r="E1254" s="41">
        <f t="shared" si="112"/>
        <v>6.84</v>
      </c>
      <c r="F1254" s="70">
        <f t="shared" si="113"/>
        <v>12.16</v>
      </c>
    </row>
    <row r="1255" spans="1:6" ht="14.25" customHeight="1">
      <c r="A1255" s="69" t="s">
        <v>218</v>
      </c>
      <c r="B1255">
        <v>5</v>
      </c>
      <c r="C1255">
        <v>4</v>
      </c>
      <c r="D1255">
        <v>9</v>
      </c>
      <c r="E1255" s="41">
        <f t="shared" si="112"/>
        <v>6.48</v>
      </c>
      <c r="F1255" s="70">
        <f t="shared" si="113"/>
        <v>11.52</v>
      </c>
    </row>
    <row r="1256" spans="1:6" ht="14.25" customHeight="1">
      <c r="A1256" s="78"/>
      <c r="B1256" s="79">
        <f>SUM(B1244:B1255)</f>
        <v>70</v>
      </c>
      <c r="C1256" s="79">
        <f>SUM(C1244:C1255)</f>
        <v>53</v>
      </c>
      <c r="D1256" s="79">
        <f>SUM(D1244:D1255)</f>
        <v>101</v>
      </c>
      <c r="E1256" s="79">
        <f>SUM(E1244:E1255)</f>
        <v>80.64</v>
      </c>
      <c r="F1256" s="79">
        <f>SUM(F1244:F1255)</f>
        <v>143.35999999999999</v>
      </c>
    </row>
    <row r="1257" spans="1:6" ht="14.25" customHeight="1">
      <c r="A1257" s="75"/>
      <c r="B1257" s="77">
        <f>B1256/D1258</f>
        <v>0.3125</v>
      </c>
      <c r="C1257" s="77">
        <f>C1256/D1258</f>
        <v>0.23660714285714285</v>
      </c>
      <c r="D1257" s="77">
        <f>D1256/D1258</f>
        <v>0.45089285714285715</v>
      </c>
      <c r="E1257" s="77">
        <f>E1256/F1258</f>
        <v>0.36</v>
      </c>
      <c r="F1257" s="83">
        <f>F1256/F1258</f>
        <v>0.6399999999999999</v>
      </c>
    </row>
    <row r="1258" spans="1:6" ht="14.25" customHeight="1">
      <c r="A1258" s="75"/>
      <c r="B1258" s="1"/>
      <c r="C1258" s="1"/>
      <c r="D1258" s="40">
        <f>B1256+C1256+D1256</f>
        <v>224</v>
      </c>
      <c r="E1258" s="1"/>
      <c r="F1258" s="84">
        <f>E1256+F1256</f>
        <v>224</v>
      </c>
    </row>
    <row r="1259" ht="14.25" customHeight="1">
      <c r="F1259"/>
    </row>
    <row r="1260" ht="14.25" customHeight="1">
      <c r="F1260"/>
    </row>
    <row r="1261" ht="14.25" customHeight="1">
      <c r="F1261"/>
    </row>
    <row r="1262" ht="14.25" customHeight="1">
      <c r="F1262"/>
    </row>
    <row r="1263" ht="14.25" customHeight="1"/>
    <row r="1264" spans="1:6" ht="14.25" customHeight="1">
      <c r="A1264" s="123" t="s">
        <v>333</v>
      </c>
      <c r="B1264" s="123"/>
      <c r="C1264" s="123"/>
      <c r="D1264" s="123"/>
      <c r="E1264" s="123"/>
      <c r="F1264" s="123"/>
    </row>
    <row r="1265" spans="1:6" ht="13.5" customHeight="1">
      <c r="A1265" s="130" t="s">
        <v>334</v>
      </c>
      <c r="B1265" s="130"/>
      <c r="C1265" s="130"/>
      <c r="D1265" s="130"/>
      <c r="E1265" s="130"/>
      <c r="F1265" s="130"/>
    </row>
    <row r="1266" spans="1:6" ht="14.25" customHeight="1">
      <c r="A1266" s="82"/>
      <c r="B1266" s="67" t="s">
        <v>4</v>
      </c>
      <c r="C1266" s="67" t="s">
        <v>5</v>
      </c>
      <c r="D1266" s="67" t="s">
        <v>6</v>
      </c>
      <c r="E1266" s="37" t="s">
        <v>7</v>
      </c>
      <c r="F1266" s="68" t="s">
        <v>206</v>
      </c>
    </row>
    <row r="1267" spans="1:6" ht="14.25" customHeight="1">
      <c r="A1267" s="69" t="s">
        <v>207</v>
      </c>
      <c r="B1267">
        <v>0</v>
      </c>
      <c r="C1267">
        <v>1</v>
      </c>
      <c r="D1267">
        <v>2</v>
      </c>
      <c r="E1267" s="41">
        <f aca="true" t="shared" si="114" ref="E1267:E1277">(B1267+C1267+D1267)*36/100</f>
        <v>1.08</v>
      </c>
      <c r="F1267" s="70">
        <f aca="true" t="shared" si="115" ref="F1267:F1277">(B1267+C1267+D1267)*64/100</f>
        <v>1.92</v>
      </c>
    </row>
    <row r="1268" spans="1:6" ht="17.25" customHeight="1">
      <c r="A1268" s="69" t="s">
        <v>208</v>
      </c>
      <c r="B1268">
        <v>2</v>
      </c>
      <c r="C1268">
        <v>10</v>
      </c>
      <c r="D1268">
        <v>8</v>
      </c>
      <c r="E1268" s="41">
        <f t="shared" si="114"/>
        <v>7.2</v>
      </c>
      <c r="F1268" s="70">
        <f t="shared" si="115"/>
        <v>12.8</v>
      </c>
    </row>
    <row r="1269" spans="1:6" ht="19.5" customHeight="1">
      <c r="A1269" s="69" t="s">
        <v>209</v>
      </c>
      <c r="B1269">
        <v>1</v>
      </c>
      <c r="C1269">
        <v>10</v>
      </c>
      <c r="D1269">
        <v>9</v>
      </c>
      <c r="E1269" s="41">
        <f t="shared" si="114"/>
        <v>7.2</v>
      </c>
      <c r="F1269" s="70">
        <f t="shared" si="115"/>
        <v>12.8</v>
      </c>
    </row>
    <row r="1270" spans="1:6" ht="17.25" customHeight="1">
      <c r="A1270" s="69" t="s">
        <v>210</v>
      </c>
      <c r="B1270">
        <v>7</v>
      </c>
      <c r="C1270">
        <v>5</v>
      </c>
      <c r="D1270">
        <v>12</v>
      </c>
      <c r="E1270" s="41">
        <f t="shared" si="114"/>
        <v>8.64</v>
      </c>
      <c r="F1270" s="70">
        <f t="shared" si="115"/>
        <v>15.36</v>
      </c>
    </row>
    <row r="1271" spans="1:6" ht="14.25" customHeight="1">
      <c r="A1271" s="69" t="s">
        <v>211</v>
      </c>
      <c r="B1271">
        <v>8</v>
      </c>
      <c r="C1271">
        <v>6</v>
      </c>
      <c r="D1271">
        <v>11</v>
      </c>
      <c r="E1271" s="41">
        <f t="shared" si="114"/>
        <v>9</v>
      </c>
      <c r="F1271" s="70">
        <f t="shared" si="115"/>
        <v>16</v>
      </c>
    </row>
    <row r="1272" spans="1:6" ht="14.25" customHeight="1">
      <c r="A1272" s="69" t="s">
        <v>212</v>
      </c>
      <c r="B1272">
        <v>7</v>
      </c>
      <c r="C1272">
        <v>5</v>
      </c>
      <c r="D1272">
        <v>10</v>
      </c>
      <c r="E1272" s="41">
        <f t="shared" si="114"/>
        <v>7.92</v>
      </c>
      <c r="F1272" s="70">
        <f t="shared" si="115"/>
        <v>14.08</v>
      </c>
    </row>
    <row r="1273" spans="1:6" ht="14.25" customHeight="1">
      <c r="A1273" s="69" t="s">
        <v>213</v>
      </c>
      <c r="B1273">
        <v>7</v>
      </c>
      <c r="C1273">
        <v>6</v>
      </c>
      <c r="D1273">
        <v>9</v>
      </c>
      <c r="E1273" s="41">
        <f t="shared" si="114"/>
        <v>7.92</v>
      </c>
      <c r="F1273" s="70">
        <f t="shared" si="115"/>
        <v>14.08</v>
      </c>
    </row>
    <row r="1274" spans="1:6" ht="14.25" customHeight="1">
      <c r="A1274" s="69" t="s">
        <v>214</v>
      </c>
      <c r="B1274">
        <v>7</v>
      </c>
      <c r="C1274">
        <v>5</v>
      </c>
      <c r="D1274">
        <v>11</v>
      </c>
      <c r="E1274" s="41">
        <f t="shared" si="114"/>
        <v>8.28</v>
      </c>
      <c r="F1274" s="70">
        <f t="shared" si="115"/>
        <v>14.72</v>
      </c>
    </row>
    <row r="1275" spans="1:6" ht="14.25" customHeight="1">
      <c r="A1275" s="69" t="s">
        <v>215</v>
      </c>
      <c r="B1275">
        <v>7</v>
      </c>
      <c r="C1275">
        <v>6</v>
      </c>
      <c r="D1275">
        <v>11</v>
      </c>
      <c r="E1275" s="41">
        <f t="shared" si="114"/>
        <v>8.64</v>
      </c>
      <c r="F1275" s="70">
        <f t="shared" si="115"/>
        <v>15.36</v>
      </c>
    </row>
    <row r="1276" spans="1:6" ht="14.25" customHeight="1">
      <c r="A1276" s="69" t="s">
        <v>216</v>
      </c>
      <c r="B1276">
        <v>7</v>
      </c>
      <c r="C1276">
        <v>5</v>
      </c>
      <c r="D1276">
        <v>9</v>
      </c>
      <c r="E1276" s="41">
        <f t="shared" si="114"/>
        <v>7.56</v>
      </c>
      <c r="F1276" s="70">
        <f t="shared" si="115"/>
        <v>13.44</v>
      </c>
    </row>
    <row r="1277" spans="1:6" ht="14.25" customHeight="1">
      <c r="A1277" s="69" t="s">
        <v>217</v>
      </c>
      <c r="B1277">
        <v>8</v>
      </c>
      <c r="C1277">
        <v>5</v>
      </c>
      <c r="D1277">
        <v>10</v>
      </c>
      <c r="E1277" s="41">
        <f t="shared" si="114"/>
        <v>8.28</v>
      </c>
      <c r="F1277" s="70">
        <f t="shared" si="115"/>
        <v>14.72</v>
      </c>
    </row>
    <row r="1278" spans="1:6" ht="14.25" customHeight="1">
      <c r="A1278" s="78"/>
      <c r="B1278" s="79">
        <f>SUM(B1266:B1277)</f>
        <v>61</v>
      </c>
      <c r="C1278" s="79">
        <f>SUM(C1266:C1277)</f>
        <v>64</v>
      </c>
      <c r="D1278" s="79">
        <f>SUM(D1266:D1277)</f>
        <v>102</v>
      </c>
      <c r="E1278" s="79">
        <f>SUM(E1266:E1277)</f>
        <v>81.72000000000001</v>
      </c>
      <c r="F1278" s="79">
        <f>SUM(F1266:F1277)</f>
        <v>145.28</v>
      </c>
    </row>
    <row r="1279" spans="1:6" ht="14.25" customHeight="1">
      <c r="A1279" s="75"/>
      <c r="B1279" s="77">
        <f>B1278/D1280</f>
        <v>0.2687224669603524</v>
      </c>
      <c r="C1279" s="77">
        <f>C1278/D1280</f>
        <v>0.28193832599118945</v>
      </c>
      <c r="D1279" s="77">
        <f>D1278/D1280</f>
        <v>0.44933920704845814</v>
      </c>
      <c r="E1279" s="77">
        <f>E1278/F1280</f>
        <v>0.36000000000000004</v>
      </c>
      <c r="F1279" s="83">
        <f>F1278/F1280</f>
        <v>0.64</v>
      </c>
    </row>
    <row r="1280" spans="1:6" ht="14.25" customHeight="1">
      <c r="A1280" s="75"/>
      <c r="B1280" s="1"/>
      <c r="C1280" s="1"/>
      <c r="D1280" s="40">
        <f>B1278+C1278+D1278</f>
        <v>227</v>
      </c>
      <c r="E1280" s="1"/>
      <c r="F1280" s="84">
        <f>E1278+F1278</f>
        <v>227</v>
      </c>
    </row>
    <row r="1281" ht="14.25" customHeight="1">
      <c r="F1281"/>
    </row>
    <row r="1282" ht="14.25" customHeight="1">
      <c r="F1282"/>
    </row>
    <row r="1283" ht="14.25" customHeight="1">
      <c r="F1283"/>
    </row>
    <row r="1284" ht="14.25" customHeight="1">
      <c r="F1284"/>
    </row>
    <row r="1285" ht="14.25" customHeight="1"/>
    <row r="1286" spans="1:6" ht="14.25" customHeight="1">
      <c r="A1286" s="123" t="s">
        <v>335</v>
      </c>
      <c r="B1286" s="123"/>
      <c r="C1286" s="123"/>
      <c r="D1286" s="123"/>
      <c r="E1286" s="123"/>
      <c r="F1286" s="123"/>
    </row>
    <row r="1287" spans="1:6" ht="14.25" customHeight="1">
      <c r="A1287" s="131" t="s">
        <v>336</v>
      </c>
      <c r="B1287" s="131"/>
      <c r="C1287" s="131"/>
      <c r="D1287" s="131"/>
      <c r="E1287" s="131"/>
      <c r="F1287" s="131"/>
    </row>
    <row r="1288" spans="1:6" ht="14.25" customHeight="1">
      <c r="A1288" s="82" t="s">
        <v>258</v>
      </c>
      <c r="B1288" s="67" t="s">
        <v>4</v>
      </c>
      <c r="C1288" s="67" t="s">
        <v>5</v>
      </c>
      <c r="D1288" s="67" t="s">
        <v>6</v>
      </c>
      <c r="E1288" s="37" t="s">
        <v>7</v>
      </c>
      <c r="F1288" s="68" t="s">
        <v>206</v>
      </c>
    </row>
    <row r="1289" spans="1:6" ht="12.75" customHeight="1">
      <c r="A1289" s="69" t="s">
        <v>207</v>
      </c>
      <c r="B1289">
        <v>0</v>
      </c>
      <c r="C1289">
        <v>0</v>
      </c>
      <c r="D1289">
        <v>0</v>
      </c>
      <c r="E1289" s="41">
        <f aca="true" t="shared" si="116" ref="E1289:E1300">(B1289+C1289+D1289)*36/100</f>
        <v>0</v>
      </c>
      <c r="F1289" s="70">
        <f aca="true" t="shared" si="117" ref="F1289:F1300">(B1289+C1289+D1289)*64/100</f>
        <v>0</v>
      </c>
    </row>
    <row r="1290" spans="1:6" ht="18" customHeight="1">
      <c r="A1290" s="69" t="s">
        <v>208</v>
      </c>
      <c r="B1290">
        <v>0</v>
      </c>
      <c r="C1290">
        <v>0</v>
      </c>
      <c r="D1290">
        <v>0</v>
      </c>
      <c r="E1290" s="41">
        <f t="shared" si="116"/>
        <v>0</v>
      </c>
      <c r="F1290" s="70">
        <f t="shared" si="117"/>
        <v>0</v>
      </c>
    </row>
    <row r="1291" spans="1:6" ht="21" customHeight="1">
      <c r="A1291" s="69" t="s">
        <v>209</v>
      </c>
      <c r="B1291">
        <v>0</v>
      </c>
      <c r="C1291">
        <v>0</v>
      </c>
      <c r="D1291">
        <v>0</v>
      </c>
      <c r="E1291" s="41">
        <f t="shared" si="116"/>
        <v>0</v>
      </c>
      <c r="F1291" s="70">
        <f t="shared" si="117"/>
        <v>0</v>
      </c>
    </row>
    <row r="1292" spans="1:6" ht="17.25" customHeight="1">
      <c r="A1292" s="69" t="s">
        <v>210</v>
      </c>
      <c r="B1292">
        <v>0</v>
      </c>
      <c r="C1292">
        <v>0</v>
      </c>
      <c r="D1292">
        <v>0</v>
      </c>
      <c r="E1292" s="41">
        <f t="shared" si="116"/>
        <v>0</v>
      </c>
      <c r="F1292" s="70">
        <f t="shared" si="117"/>
        <v>0</v>
      </c>
    </row>
    <row r="1293" spans="1:6" ht="14.25" customHeight="1">
      <c r="A1293" s="69" t="s">
        <v>211</v>
      </c>
      <c r="B1293">
        <v>0</v>
      </c>
      <c r="C1293">
        <v>0</v>
      </c>
      <c r="D1293">
        <v>0</v>
      </c>
      <c r="E1293" s="41">
        <f t="shared" si="116"/>
        <v>0</v>
      </c>
      <c r="F1293" s="70">
        <f t="shared" si="117"/>
        <v>0</v>
      </c>
    </row>
    <row r="1294" spans="1:6" ht="14.25" customHeight="1">
      <c r="A1294" s="69" t="s">
        <v>212</v>
      </c>
      <c r="B1294">
        <v>0</v>
      </c>
      <c r="C1294">
        <v>0</v>
      </c>
      <c r="D1294">
        <v>0</v>
      </c>
      <c r="E1294" s="41">
        <f t="shared" si="116"/>
        <v>0</v>
      </c>
      <c r="F1294" s="70">
        <f t="shared" si="117"/>
        <v>0</v>
      </c>
    </row>
    <row r="1295" spans="1:6" ht="14.25" customHeight="1">
      <c r="A1295" s="69" t="s">
        <v>213</v>
      </c>
      <c r="B1295">
        <v>0</v>
      </c>
      <c r="C1295">
        <v>0</v>
      </c>
      <c r="D1295">
        <v>0</v>
      </c>
      <c r="E1295" s="41">
        <f t="shared" si="116"/>
        <v>0</v>
      </c>
      <c r="F1295" s="70">
        <f t="shared" si="117"/>
        <v>0</v>
      </c>
    </row>
    <row r="1296" spans="1:6" ht="14.25" customHeight="1">
      <c r="A1296" s="69" t="s">
        <v>214</v>
      </c>
      <c r="B1296">
        <v>0</v>
      </c>
      <c r="C1296">
        <v>0</v>
      </c>
      <c r="D1296">
        <v>0</v>
      </c>
      <c r="E1296" s="41">
        <f t="shared" si="116"/>
        <v>0</v>
      </c>
      <c r="F1296" s="70">
        <f t="shared" si="117"/>
        <v>0</v>
      </c>
    </row>
    <row r="1297" spans="1:6" ht="14.25" customHeight="1">
      <c r="A1297" s="69" t="s">
        <v>215</v>
      </c>
      <c r="B1297">
        <v>0</v>
      </c>
      <c r="C1297">
        <v>0</v>
      </c>
      <c r="D1297">
        <v>0</v>
      </c>
      <c r="E1297" s="41">
        <f t="shared" si="116"/>
        <v>0</v>
      </c>
      <c r="F1297" s="70">
        <f t="shared" si="117"/>
        <v>0</v>
      </c>
    </row>
    <row r="1298" spans="1:6" ht="14.25" customHeight="1">
      <c r="A1298" s="69" t="s">
        <v>216</v>
      </c>
      <c r="B1298">
        <v>0</v>
      </c>
      <c r="C1298">
        <v>0</v>
      </c>
      <c r="D1298">
        <v>0</v>
      </c>
      <c r="E1298" s="41">
        <f t="shared" si="116"/>
        <v>0</v>
      </c>
      <c r="F1298" s="70">
        <f t="shared" si="117"/>
        <v>0</v>
      </c>
    </row>
    <row r="1299" spans="1:6" ht="14.25" customHeight="1">
      <c r="A1299" s="69" t="s">
        <v>217</v>
      </c>
      <c r="B1299">
        <v>0</v>
      </c>
      <c r="C1299">
        <v>0</v>
      </c>
      <c r="D1299">
        <v>0</v>
      </c>
      <c r="E1299" s="41">
        <f t="shared" si="116"/>
        <v>0</v>
      </c>
      <c r="F1299" s="70">
        <f t="shared" si="117"/>
        <v>0</v>
      </c>
    </row>
    <row r="1300" spans="1:6" ht="14.25" customHeight="1">
      <c r="A1300" s="69" t="s">
        <v>218</v>
      </c>
      <c r="B1300">
        <v>0</v>
      </c>
      <c r="C1300">
        <v>0</v>
      </c>
      <c r="D1300">
        <v>0</v>
      </c>
      <c r="E1300" s="41">
        <f t="shared" si="116"/>
        <v>0</v>
      </c>
      <c r="F1300" s="70">
        <f t="shared" si="117"/>
        <v>0</v>
      </c>
    </row>
    <row r="1301" spans="1:6" ht="14.25" customHeight="1">
      <c r="A1301" s="78"/>
      <c r="B1301" s="79">
        <f>SUM(B1289:B1300)</f>
        <v>0</v>
      </c>
      <c r="C1301" s="79">
        <f>SUM(C1289:C1300)</f>
        <v>0</v>
      </c>
      <c r="D1301" s="79">
        <f>SUM(D1289:D1300)</f>
        <v>0</v>
      </c>
      <c r="E1301" s="79">
        <f>SUM(E1289:E1300)</f>
        <v>0</v>
      </c>
      <c r="F1301" s="79">
        <f>SUM(F1289:F1300)</f>
        <v>0</v>
      </c>
    </row>
    <row r="1302" spans="1:6" ht="14.25" customHeight="1">
      <c r="A1302" s="75"/>
      <c r="B1302" s="87">
        <v>0.319241598684746</v>
      </c>
      <c r="C1302" s="77">
        <v>0.23722207031707</v>
      </c>
      <c r="D1302" s="77">
        <v>0.443536330998184</v>
      </c>
      <c r="E1302" s="77">
        <v>0.35913775656940805</v>
      </c>
      <c r="F1302" s="77">
        <v>0.6408622434305921</v>
      </c>
    </row>
    <row r="1303" spans="1:6" ht="14.25" customHeight="1">
      <c r="A1303" s="75"/>
      <c r="B1303" s="1"/>
      <c r="C1303" s="1"/>
      <c r="D1303" s="40">
        <f>B1301+C1301+D1301</f>
        <v>0</v>
      </c>
      <c r="E1303" s="1"/>
      <c r="F1303" s="84">
        <f>E1301+F1301</f>
        <v>0</v>
      </c>
    </row>
    <row r="1304" ht="14.25" customHeight="1">
      <c r="F1304"/>
    </row>
    <row r="1305" ht="14.25" customHeight="1">
      <c r="F1305"/>
    </row>
    <row r="1306" ht="14.25" customHeight="1">
      <c r="F1306"/>
    </row>
    <row r="1307" ht="14.25" customHeight="1"/>
    <row r="1308" spans="1:6" ht="14.25" customHeight="1">
      <c r="A1308" s="123" t="s">
        <v>337</v>
      </c>
      <c r="B1308" s="123"/>
      <c r="C1308" s="123"/>
      <c r="D1308" s="123"/>
      <c r="E1308" s="123"/>
      <c r="F1308" s="123"/>
    </row>
    <row r="1309" spans="1:6" ht="14.25" customHeight="1">
      <c r="A1309" s="124" t="s">
        <v>338</v>
      </c>
      <c r="B1309" s="124"/>
      <c r="C1309" s="124"/>
      <c r="D1309" s="124"/>
      <c r="E1309" s="124"/>
      <c r="F1309" s="124"/>
    </row>
    <row r="1310" spans="1:6" ht="14.25" customHeight="1">
      <c r="A1310" s="82" t="s">
        <v>258</v>
      </c>
      <c r="B1310" s="67" t="s">
        <v>4</v>
      </c>
      <c r="C1310" s="67" t="s">
        <v>5</v>
      </c>
      <c r="D1310" s="67" t="s">
        <v>6</v>
      </c>
      <c r="E1310" s="37" t="s">
        <v>7</v>
      </c>
      <c r="F1310" s="68" t="s">
        <v>206</v>
      </c>
    </row>
    <row r="1311" spans="1:6" ht="14.25" customHeight="1">
      <c r="A1311" s="69" t="s">
        <v>207</v>
      </c>
      <c r="B1311">
        <v>6</v>
      </c>
      <c r="C1311">
        <v>4</v>
      </c>
      <c r="D1311">
        <v>9</v>
      </c>
      <c r="E1311" s="41">
        <f aca="true" t="shared" si="118" ref="E1311:E1322">(B1311+C1311+D1311)*36/100</f>
        <v>6.84</v>
      </c>
      <c r="F1311" s="70">
        <f aca="true" t="shared" si="119" ref="F1311:F1322">(B1311+C1311+D1311)*64/100</f>
        <v>12.16</v>
      </c>
    </row>
    <row r="1312" spans="1:6" ht="17.25" customHeight="1">
      <c r="A1312" s="69" t="s">
        <v>208</v>
      </c>
      <c r="B1312">
        <v>7</v>
      </c>
      <c r="C1312">
        <v>5</v>
      </c>
      <c r="D1312">
        <v>9</v>
      </c>
      <c r="E1312" s="41">
        <f t="shared" si="118"/>
        <v>7.56</v>
      </c>
      <c r="F1312" s="70">
        <f t="shared" si="119"/>
        <v>13.44</v>
      </c>
    </row>
    <row r="1313" spans="1:6" ht="20.25" customHeight="1">
      <c r="A1313" s="69" t="s">
        <v>209</v>
      </c>
      <c r="B1313">
        <v>6</v>
      </c>
      <c r="C1313">
        <v>5</v>
      </c>
      <c r="D1313">
        <v>9</v>
      </c>
      <c r="E1313" s="41">
        <f t="shared" si="118"/>
        <v>7.2</v>
      </c>
      <c r="F1313" s="70">
        <f t="shared" si="119"/>
        <v>12.8</v>
      </c>
    </row>
    <row r="1314" spans="1:6" ht="17.25" customHeight="1">
      <c r="A1314" s="69" t="s">
        <v>210</v>
      </c>
      <c r="B1314">
        <v>6</v>
      </c>
      <c r="C1314">
        <v>5</v>
      </c>
      <c r="D1314">
        <v>9</v>
      </c>
      <c r="E1314" s="41">
        <f t="shared" si="118"/>
        <v>7.2</v>
      </c>
      <c r="F1314" s="70">
        <f t="shared" si="119"/>
        <v>12.8</v>
      </c>
    </row>
    <row r="1315" spans="1:6" ht="14.25" customHeight="1">
      <c r="A1315" s="69" t="s">
        <v>211</v>
      </c>
      <c r="B1315">
        <v>6</v>
      </c>
      <c r="C1315">
        <v>4</v>
      </c>
      <c r="D1315">
        <v>10</v>
      </c>
      <c r="E1315" s="41">
        <f t="shared" si="118"/>
        <v>7.2</v>
      </c>
      <c r="F1315" s="70">
        <f t="shared" si="119"/>
        <v>12.8</v>
      </c>
    </row>
    <row r="1316" spans="1:6" ht="14.25" customHeight="1">
      <c r="A1316" s="69" t="s">
        <v>212</v>
      </c>
      <c r="B1316">
        <v>6</v>
      </c>
      <c r="C1316">
        <v>5</v>
      </c>
      <c r="D1316">
        <v>8</v>
      </c>
      <c r="E1316" s="41">
        <f t="shared" si="118"/>
        <v>6.84</v>
      </c>
      <c r="F1316" s="70">
        <f t="shared" si="119"/>
        <v>12.16</v>
      </c>
    </row>
    <row r="1317" spans="1:6" ht="14.25" customHeight="1">
      <c r="A1317" s="69" t="s">
        <v>213</v>
      </c>
      <c r="B1317">
        <v>6</v>
      </c>
      <c r="C1317">
        <v>5</v>
      </c>
      <c r="D1317">
        <v>9</v>
      </c>
      <c r="E1317" s="41">
        <f t="shared" si="118"/>
        <v>7.2</v>
      </c>
      <c r="F1317" s="70">
        <f t="shared" si="119"/>
        <v>12.8</v>
      </c>
    </row>
    <row r="1318" spans="1:6" ht="14.25" customHeight="1">
      <c r="A1318" s="69" t="s">
        <v>214</v>
      </c>
      <c r="B1318">
        <v>6</v>
      </c>
      <c r="C1318">
        <v>4</v>
      </c>
      <c r="D1318">
        <v>9</v>
      </c>
      <c r="E1318" s="41">
        <f t="shared" si="118"/>
        <v>6.84</v>
      </c>
      <c r="F1318" s="70">
        <f t="shared" si="119"/>
        <v>12.16</v>
      </c>
    </row>
    <row r="1319" spans="1:6" ht="14.25" customHeight="1">
      <c r="A1319" s="69" t="s">
        <v>215</v>
      </c>
      <c r="B1319">
        <v>6</v>
      </c>
      <c r="C1319">
        <v>5</v>
      </c>
      <c r="D1319">
        <v>9</v>
      </c>
      <c r="E1319" s="41">
        <f t="shared" si="118"/>
        <v>7.2</v>
      </c>
      <c r="F1319" s="70">
        <f t="shared" si="119"/>
        <v>12.8</v>
      </c>
    </row>
    <row r="1320" spans="1:6" ht="14.25" customHeight="1">
      <c r="A1320" s="69" t="s">
        <v>216</v>
      </c>
      <c r="B1320">
        <v>6</v>
      </c>
      <c r="C1320">
        <v>4</v>
      </c>
      <c r="D1320">
        <v>9</v>
      </c>
      <c r="E1320" s="41">
        <f t="shared" si="118"/>
        <v>6.84</v>
      </c>
      <c r="F1320" s="70">
        <f t="shared" si="119"/>
        <v>12.16</v>
      </c>
    </row>
    <row r="1321" spans="1:6" ht="14.25" customHeight="1">
      <c r="A1321" s="69" t="s">
        <v>217</v>
      </c>
      <c r="B1321">
        <v>7</v>
      </c>
      <c r="C1321">
        <v>5</v>
      </c>
      <c r="D1321">
        <v>9</v>
      </c>
      <c r="E1321" s="41">
        <f t="shared" si="118"/>
        <v>7.56</v>
      </c>
      <c r="F1321" s="70">
        <f t="shared" si="119"/>
        <v>13.44</v>
      </c>
    </row>
    <row r="1322" spans="1:6" ht="14.25" customHeight="1">
      <c r="A1322" s="69" t="s">
        <v>218</v>
      </c>
      <c r="B1322">
        <v>5</v>
      </c>
      <c r="C1322">
        <v>5</v>
      </c>
      <c r="D1322">
        <v>9</v>
      </c>
      <c r="E1322" s="41">
        <f t="shared" si="118"/>
        <v>6.84</v>
      </c>
      <c r="F1322" s="70">
        <f t="shared" si="119"/>
        <v>12.16</v>
      </c>
    </row>
    <row r="1323" spans="1:6" ht="14.25" customHeight="1">
      <c r="A1323" s="78"/>
      <c r="B1323" s="79">
        <f>SUM(B1311:B1322)</f>
        <v>73</v>
      </c>
      <c r="C1323" s="79">
        <f>SUM(C1311:C1322)</f>
        <v>56</v>
      </c>
      <c r="D1323" s="79">
        <f>SUM(D1311:D1322)</f>
        <v>108</v>
      </c>
      <c r="E1323" s="79">
        <f>SUM(E1311:E1322)</f>
        <v>85.32000000000002</v>
      </c>
      <c r="F1323" s="79">
        <f>SUM(F1311:F1322)</f>
        <v>151.67999999999998</v>
      </c>
    </row>
    <row r="1324" spans="1:6" ht="14.25" customHeight="1">
      <c r="A1324" s="75"/>
      <c r="B1324" s="77">
        <f>B1323/D1325</f>
        <v>0.3080168776371308</v>
      </c>
      <c r="C1324" s="77">
        <f>C1323/D1325</f>
        <v>0.23628691983122363</v>
      </c>
      <c r="D1324" s="77">
        <f>D1323/D1325</f>
        <v>0.45569620253164556</v>
      </c>
      <c r="E1324" s="77">
        <f>E1323/F1325</f>
        <v>0.3600000000000001</v>
      </c>
      <c r="F1324" s="83">
        <f>F1323/F1325</f>
        <v>0.6399999999999999</v>
      </c>
    </row>
    <row r="1325" spans="1:6" ht="14.25" customHeight="1">
      <c r="A1325" s="75"/>
      <c r="B1325" s="1"/>
      <c r="C1325" s="1"/>
      <c r="D1325" s="40">
        <f>B1323+C1323+D1323</f>
        <v>237</v>
      </c>
      <c r="E1325" s="1"/>
      <c r="F1325" s="84">
        <f>E1323+F1323</f>
        <v>237</v>
      </c>
    </row>
    <row r="1326" ht="14.25" customHeight="1"/>
    <row r="1327" ht="14.25" customHeight="1"/>
    <row r="1328" spans="1:6" ht="14.25" customHeight="1">
      <c r="A1328" s="123" t="s">
        <v>339</v>
      </c>
      <c r="B1328" s="123"/>
      <c r="C1328" s="123"/>
      <c r="D1328" s="123"/>
      <c r="E1328" s="123"/>
      <c r="F1328" s="123"/>
    </row>
    <row r="1329" spans="1:6" ht="14.25" customHeight="1">
      <c r="A1329" s="124" t="s">
        <v>340</v>
      </c>
      <c r="B1329" s="124"/>
      <c r="C1329" s="124"/>
      <c r="D1329" s="124"/>
      <c r="E1329" s="124"/>
      <c r="F1329" s="124"/>
    </row>
    <row r="1330" spans="1:6" ht="14.25" customHeight="1">
      <c r="A1330" s="82" t="s">
        <v>258</v>
      </c>
      <c r="B1330" s="67" t="s">
        <v>4</v>
      </c>
      <c r="C1330" s="67" t="s">
        <v>5</v>
      </c>
      <c r="D1330" s="67" t="s">
        <v>6</v>
      </c>
      <c r="E1330" s="37" t="s">
        <v>7</v>
      </c>
      <c r="F1330" s="68" t="s">
        <v>206</v>
      </c>
    </row>
    <row r="1331" spans="1:6" ht="14.25" customHeight="1">
      <c r="A1331" s="69" t="s">
        <v>207</v>
      </c>
      <c r="B1331">
        <v>1</v>
      </c>
      <c r="C1331">
        <v>1</v>
      </c>
      <c r="D1331">
        <v>2</v>
      </c>
      <c r="E1331" s="41">
        <f aca="true" t="shared" si="120" ref="E1331:E1342">(B1331+C1331+D1331)*36/100</f>
        <v>1.44</v>
      </c>
      <c r="F1331" s="70">
        <f aca="true" t="shared" si="121" ref="F1331:F1342">(B1331+C1331+D1331)*64/100</f>
        <v>2.56</v>
      </c>
    </row>
    <row r="1332" spans="1:6" ht="21" customHeight="1">
      <c r="A1332" s="69" t="s">
        <v>208</v>
      </c>
      <c r="B1332">
        <v>1</v>
      </c>
      <c r="C1332">
        <v>0</v>
      </c>
      <c r="D1332">
        <v>1</v>
      </c>
      <c r="E1332" s="41">
        <f t="shared" si="120"/>
        <v>0.72</v>
      </c>
      <c r="F1332" s="70">
        <f t="shared" si="121"/>
        <v>1.28</v>
      </c>
    </row>
    <row r="1333" spans="1:6" ht="19.5" customHeight="1">
      <c r="A1333" s="69" t="s">
        <v>209</v>
      </c>
      <c r="B1333">
        <v>2</v>
      </c>
      <c r="C1333">
        <v>1</v>
      </c>
      <c r="D1333">
        <v>2</v>
      </c>
      <c r="E1333" s="41">
        <f t="shared" si="120"/>
        <v>1.8</v>
      </c>
      <c r="F1333" s="70">
        <f t="shared" si="121"/>
        <v>3.2</v>
      </c>
    </row>
    <row r="1334" spans="1:6" ht="17.25" customHeight="1">
      <c r="A1334" s="69" t="s">
        <v>210</v>
      </c>
      <c r="B1334">
        <v>3</v>
      </c>
      <c r="C1334">
        <v>3</v>
      </c>
      <c r="D1334">
        <v>4</v>
      </c>
      <c r="E1334" s="41">
        <f t="shared" si="120"/>
        <v>3.6</v>
      </c>
      <c r="F1334" s="70">
        <f t="shared" si="121"/>
        <v>6.4</v>
      </c>
    </row>
    <row r="1335" spans="1:6" ht="14.25" customHeight="1">
      <c r="A1335" s="69" t="s">
        <v>211</v>
      </c>
      <c r="B1335">
        <v>3</v>
      </c>
      <c r="C1335">
        <v>2</v>
      </c>
      <c r="D1335">
        <v>5</v>
      </c>
      <c r="E1335" s="41">
        <f t="shared" si="120"/>
        <v>3.6</v>
      </c>
      <c r="F1335" s="70">
        <f t="shared" si="121"/>
        <v>6.4</v>
      </c>
    </row>
    <row r="1336" spans="1:6" ht="14.25" customHeight="1">
      <c r="A1336" s="69" t="s">
        <v>212</v>
      </c>
      <c r="B1336">
        <v>2</v>
      </c>
      <c r="C1336">
        <v>2</v>
      </c>
      <c r="D1336">
        <v>4</v>
      </c>
      <c r="E1336" s="41">
        <f t="shared" si="120"/>
        <v>2.88</v>
      </c>
      <c r="F1336" s="70">
        <f t="shared" si="121"/>
        <v>5.12</v>
      </c>
    </row>
    <row r="1337" spans="1:6" ht="14.25" customHeight="1">
      <c r="A1337" s="69" t="s">
        <v>213</v>
      </c>
      <c r="B1337">
        <v>3</v>
      </c>
      <c r="C1337">
        <v>2</v>
      </c>
      <c r="D1337">
        <v>4</v>
      </c>
      <c r="E1337" s="41">
        <f t="shared" si="120"/>
        <v>3.24</v>
      </c>
      <c r="F1337" s="70">
        <f t="shared" si="121"/>
        <v>5.76</v>
      </c>
    </row>
    <row r="1338" spans="1:6" ht="14.25" customHeight="1">
      <c r="A1338" s="69" t="s">
        <v>214</v>
      </c>
      <c r="B1338">
        <v>3</v>
      </c>
      <c r="C1338">
        <v>2</v>
      </c>
      <c r="D1338">
        <v>4</v>
      </c>
      <c r="E1338" s="41">
        <f t="shared" si="120"/>
        <v>3.24</v>
      </c>
      <c r="F1338" s="70">
        <f t="shared" si="121"/>
        <v>5.76</v>
      </c>
    </row>
    <row r="1339" spans="1:6" ht="14.25" customHeight="1">
      <c r="A1339" s="69" t="s">
        <v>215</v>
      </c>
      <c r="B1339">
        <v>3</v>
      </c>
      <c r="C1339">
        <v>3</v>
      </c>
      <c r="D1339">
        <v>4</v>
      </c>
      <c r="E1339" s="41">
        <f t="shared" si="120"/>
        <v>3.6</v>
      </c>
      <c r="F1339" s="70">
        <f t="shared" si="121"/>
        <v>6.4</v>
      </c>
    </row>
    <row r="1340" spans="1:6" ht="14.25" customHeight="1">
      <c r="A1340" s="69" t="s">
        <v>216</v>
      </c>
      <c r="B1340">
        <v>3</v>
      </c>
      <c r="C1340">
        <v>1</v>
      </c>
      <c r="D1340">
        <v>4</v>
      </c>
      <c r="E1340" s="41">
        <f t="shared" si="120"/>
        <v>2.88</v>
      </c>
      <c r="F1340" s="70">
        <f t="shared" si="121"/>
        <v>5.12</v>
      </c>
    </row>
    <row r="1341" spans="1:6" ht="14.25" customHeight="1">
      <c r="A1341" s="69" t="s">
        <v>217</v>
      </c>
      <c r="B1341">
        <v>2</v>
      </c>
      <c r="C1341">
        <v>2</v>
      </c>
      <c r="D1341">
        <v>4</v>
      </c>
      <c r="E1341" s="41">
        <f t="shared" si="120"/>
        <v>2.88</v>
      </c>
      <c r="F1341" s="70">
        <f t="shared" si="121"/>
        <v>5.12</v>
      </c>
    </row>
    <row r="1342" spans="1:6" ht="14.25" customHeight="1">
      <c r="A1342" s="69" t="s">
        <v>218</v>
      </c>
      <c r="B1342">
        <v>3</v>
      </c>
      <c r="C1342">
        <v>3</v>
      </c>
      <c r="D1342">
        <v>4</v>
      </c>
      <c r="E1342" s="41">
        <f t="shared" si="120"/>
        <v>3.6</v>
      </c>
      <c r="F1342" s="70">
        <f t="shared" si="121"/>
        <v>6.4</v>
      </c>
    </row>
    <row r="1343" spans="1:6" ht="14.25" customHeight="1">
      <c r="A1343" s="78"/>
      <c r="B1343" s="79">
        <f>SUM(B1331:B1342)</f>
        <v>29</v>
      </c>
      <c r="C1343" s="79">
        <f>SUM(C1331:C1342)</f>
        <v>22</v>
      </c>
      <c r="D1343" s="79">
        <f>SUM(D1331:D1342)</f>
        <v>42</v>
      </c>
      <c r="E1343" s="79">
        <f>SUM(E1331:E1342)</f>
        <v>33.480000000000004</v>
      </c>
      <c r="F1343" s="79">
        <f>SUM(F1331:F1342)</f>
        <v>59.519999999999996</v>
      </c>
    </row>
    <row r="1344" spans="1:6" ht="14.25" customHeight="1">
      <c r="A1344" s="75"/>
      <c r="B1344" s="77">
        <f>B1343/D1345</f>
        <v>0.3118279569892473</v>
      </c>
      <c r="C1344" s="77">
        <f>C1343/D1345</f>
        <v>0.23655913978494625</v>
      </c>
      <c r="D1344" s="77">
        <f>D1343/D1345</f>
        <v>0.45161290322580644</v>
      </c>
      <c r="E1344" s="77">
        <f>E1343/F1345</f>
        <v>0.36000000000000004</v>
      </c>
      <c r="F1344" s="83">
        <f>F1343/F1345</f>
        <v>0.6399999999999999</v>
      </c>
    </row>
    <row r="1345" spans="1:6" ht="14.25" customHeight="1">
      <c r="A1345" s="75"/>
      <c r="B1345" s="1"/>
      <c r="C1345" s="1"/>
      <c r="D1345" s="40">
        <f>B1343+C1343+D1343</f>
        <v>93</v>
      </c>
      <c r="E1345" s="1"/>
      <c r="F1345" s="84">
        <f>E1343+F1343</f>
        <v>93</v>
      </c>
    </row>
    <row r="1346" ht="14.25" customHeight="1">
      <c r="F1346"/>
    </row>
    <row r="1347" ht="14.25" customHeight="1">
      <c r="F1347"/>
    </row>
    <row r="1348" ht="14.25" customHeight="1">
      <c r="F1348"/>
    </row>
    <row r="1349" ht="14.25" customHeight="1">
      <c r="F1349"/>
    </row>
    <row r="1350" ht="14.25" customHeight="1">
      <c r="F1350"/>
    </row>
    <row r="1351" spans="1:6" ht="14.25" customHeight="1">
      <c r="A1351" s="123" t="s">
        <v>341</v>
      </c>
      <c r="B1351" s="123"/>
      <c r="C1351" s="123"/>
      <c r="D1351" s="123"/>
      <c r="E1351" s="123"/>
      <c r="F1351" s="123"/>
    </row>
    <row r="1352" spans="1:6" ht="14.25" customHeight="1">
      <c r="A1352" s="124" t="s">
        <v>342</v>
      </c>
      <c r="B1352" s="124"/>
      <c r="C1352" s="124"/>
      <c r="D1352" s="124"/>
      <c r="E1352" s="124"/>
      <c r="F1352" s="124"/>
    </row>
    <row r="1353" spans="1:6" ht="14.25" customHeight="1">
      <c r="A1353" s="82" t="s">
        <v>258</v>
      </c>
      <c r="B1353" s="67" t="s">
        <v>4</v>
      </c>
      <c r="C1353" s="67" t="s">
        <v>5</v>
      </c>
      <c r="D1353" s="67" t="s">
        <v>6</v>
      </c>
      <c r="E1353" s="37" t="s">
        <v>7</v>
      </c>
      <c r="F1353" s="68" t="s">
        <v>206</v>
      </c>
    </row>
    <row r="1354" spans="1:6" ht="14.25" customHeight="1">
      <c r="A1354" s="69" t="s">
        <v>207</v>
      </c>
      <c r="B1354">
        <v>0</v>
      </c>
      <c r="C1354">
        <v>0</v>
      </c>
      <c r="D1354">
        <v>0</v>
      </c>
      <c r="E1354" s="41">
        <f aca="true" t="shared" si="122" ref="E1354:E1364">(B1354+C1354+D1354)*36/100</f>
        <v>0</v>
      </c>
      <c r="F1354" s="70">
        <f aca="true" t="shared" si="123" ref="F1354:F1364">(B1354+C1354+D1354)*64/100</f>
        <v>0</v>
      </c>
    </row>
    <row r="1355" spans="1:6" ht="18" customHeight="1">
      <c r="A1355" s="69" t="s">
        <v>208</v>
      </c>
      <c r="B1355">
        <v>0</v>
      </c>
      <c r="C1355">
        <v>0</v>
      </c>
      <c r="D1355">
        <v>0</v>
      </c>
      <c r="E1355" s="41">
        <f t="shared" si="122"/>
        <v>0</v>
      </c>
      <c r="F1355" s="70">
        <f t="shared" si="123"/>
        <v>0</v>
      </c>
    </row>
    <row r="1356" spans="1:6" ht="18.75" customHeight="1">
      <c r="A1356" s="69" t="s">
        <v>209</v>
      </c>
      <c r="B1356">
        <v>0</v>
      </c>
      <c r="C1356">
        <v>0</v>
      </c>
      <c r="D1356">
        <v>0</v>
      </c>
      <c r="E1356" s="41">
        <f t="shared" si="122"/>
        <v>0</v>
      </c>
      <c r="F1356" s="70">
        <f t="shared" si="123"/>
        <v>0</v>
      </c>
    </row>
    <row r="1357" spans="1:6" ht="17.25" customHeight="1">
      <c r="A1357" s="69" t="s">
        <v>210</v>
      </c>
      <c r="B1357">
        <v>0</v>
      </c>
      <c r="C1357">
        <v>0</v>
      </c>
      <c r="D1357">
        <v>0</v>
      </c>
      <c r="E1357" s="41">
        <f t="shared" si="122"/>
        <v>0</v>
      </c>
      <c r="F1357" s="70">
        <f t="shared" si="123"/>
        <v>0</v>
      </c>
    </row>
    <row r="1358" spans="1:6" ht="14.25" customHeight="1">
      <c r="A1358" s="69" t="s">
        <v>211</v>
      </c>
      <c r="B1358">
        <v>0</v>
      </c>
      <c r="C1358">
        <v>0</v>
      </c>
      <c r="D1358">
        <v>0</v>
      </c>
      <c r="E1358" s="41">
        <f t="shared" si="122"/>
        <v>0</v>
      </c>
      <c r="F1358" s="70">
        <f t="shared" si="123"/>
        <v>0</v>
      </c>
    </row>
    <row r="1359" spans="1:6" ht="14.25" customHeight="1">
      <c r="A1359" s="69" t="s">
        <v>212</v>
      </c>
      <c r="B1359">
        <v>0</v>
      </c>
      <c r="C1359">
        <v>0</v>
      </c>
      <c r="D1359">
        <v>0</v>
      </c>
      <c r="E1359" s="41">
        <f t="shared" si="122"/>
        <v>0</v>
      </c>
      <c r="F1359" s="70">
        <f t="shared" si="123"/>
        <v>0</v>
      </c>
    </row>
    <row r="1360" spans="1:6" ht="14.25" customHeight="1">
      <c r="A1360" s="69" t="s">
        <v>213</v>
      </c>
      <c r="B1360">
        <v>0</v>
      </c>
      <c r="C1360">
        <v>0</v>
      </c>
      <c r="D1360">
        <v>0</v>
      </c>
      <c r="E1360" s="41">
        <f t="shared" si="122"/>
        <v>0</v>
      </c>
      <c r="F1360" s="70">
        <f t="shared" si="123"/>
        <v>0</v>
      </c>
    </row>
    <row r="1361" spans="1:6" ht="14.25" customHeight="1">
      <c r="A1361" s="69" t="s">
        <v>214</v>
      </c>
      <c r="B1361">
        <v>0</v>
      </c>
      <c r="C1361">
        <v>0</v>
      </c>
      <c r="D1361">
        <v>0</v>
      </c>
      <c r="E1361" s="41">
        <f t="shared" si="122"/>
        <v>0</v>
      </c>
      <c r="F1361" s="70">
        <f t="shared" si="123"/>
        <v>0</v>
      </c>
    </row>
    <row r="1362" spans="1:6" ht="14.25" customHeight="1">
      <c r="A1362" s="69" t="s">
        <v>215</v>
      </c>
      <c r="B1362">
        <v>0</v>
      </c>
      <c r="C1362">
        <v>0</v>
      </c>
      <c r="D1362">
        <v>0</v>
      </c>
      <c r="E1362" s="41">
        <f t="shared" si="122"/>
        <v>0</v>
      </c>
      <c r="F1362" s="70">
        <f t="shared" si="123"/>
        <v>0</v>
      </c>
    </row>
    <row r="1363" spans="1:6" ht="14.25" customHeight="1">
      <c r="A1363" s="69" t="s">
        <v>216</v>
      </c>
      <c r="B1363">
        <v>0</v>
      </c>
      <c r="C1363">
        <v>0</v>
      </c>
      <c r="D1363">
        <v>0</v>
      </c>
      <c r="E1363" s="41">
        <f t="shared" si="122"/>
        <v>0</v>
      </c>
      <c r="F1363" s="70">
        <f t="shared" si="123"/>
        <v>0</v>
      </c>
    </row>
    <row r="1364" spans="1:6" ht="14.25" customHeight="1">
      <c r="A1364" s="69" t="s">
        <v>217</v>
      </c>
      <c r="B1364">
        <v>0</v>
      </c>
      <c r="C1364">
        <v>0</v>
      </c>
      <c r="D1364">
        <v>0</v>
      </c>
      <c r="E1364" s="41">
        <f t="shared" si="122"/>
        <v>0</v>
      </c>
      <c r="F1364" s="70">
        <f t="shared" si="123"/>
        <v>0</v>
      </c>
    </row>
    <row r="1365" spans="1:6" ht="14.25" customHeight="1">
      <c r="A1365" s="69" t="s">
        <v>218</v>
      </c>
      <c r="B1365" t="s">
        <v>203</v>
      </c>
      <c r="C1365" t="s">
        <v>219</v>
      </c>
      <c r="D1365" t="s">
        <v>343</v>
      </c>
      <c r="F1365" s="93"/>
    </row>
    <row r="1366" spans="1:6" ht="14.25" customHeight="1">
      <c r="A1366" s="78"/>
      <c r="B1366" s="79">
        <f>SUM(B1354:B1365)</f>
        <v>0</v>
      </c>
      <c r="C1366" s="79">
        <f>SUM(C1354:C1365)</f>
        <v>0</v>
      </c>
      <c r="D1366" s="79">
        <f>SUM(D1354:D1365)</f>
        <v>0</v>
      </c>
      <c r="E1366" s="79">
        <f>SUM(E1354:E1365)</f>
        <v>0</v>
      </c>
      <c r="F1366" s="79">
        <f>SUM(F1354:F1365)</f>
        <v>0</v>
      </c>
    </row>
    <row r="1367" spans="1:6" ht="14.25" customHeight="1">
      <c r="A1367" s="75"/>
      <c r="B1367" s="87">
        <v>0.319241598684746</v>
      </c>
      <c r="C1367" s="77">
        <v>0.23722207031707</v>
      </c>
      <c r="D1367" s="77">
        <v>0.443536330998184</v>
      </c>
      <c r="E1367" s="77">
        <v>0.35913775656940805</v>
      </c>
      <c r="F1367" s="77">
        <v>0.6408622434305921</v>
      </c>
    </row>
    <row r="1368" spans="1:6" ht="14.25" customHeight="1">
      <c r="A1368" s="75"/>
      <c r="B1368" s="1"/>
      <c r="C1368" s="1"/>
      <c r="D1368" s="40">
        <f>B1366+C1366+D1366</f>
        <v>0</v>
      </c>
      <c r="E1368" s="1"/>
      <c r="F1368" s="84">
        <f>E1366+F1366</f>
        <v>0</v>
      </c>
    </row>
    <row r="1380" ht="14.25" customHeight="1"/>
    <row r="1381" ht="14.25" customHeight="1"/>
    <row r="1382" ht="17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7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7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7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7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8" ht="14.25" customHeight="1"/>
    <row r="1509" ht="14.25" customHeight="1"/>
    <row r="1510" ht="17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7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7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7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7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7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7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7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7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7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7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7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7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7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7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7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7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7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7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7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7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7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7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7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7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7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7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7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7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7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5" ht="14.25" customHeight="1"/>
    <row r="2266" ht="14.25" customHeight="1"/>
    <row r="2267" ht="17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7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7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7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7.25" customHeight="1"/>
    <row r="2371" ht="14.25" customHeight="1"/>
    <row r="2372" ht="14.25" customHeight="1"/>
    <row r="65219" ht="15.75" customHeight="1"/>
    <row r="65220" ht="15.75" customHeight="1"/>
    <row r="65221" ht="15.75" customHeight="1"/>
    <row r="65222" ht="15.75" customHeight="1"/>
    <row r="65223" ht="15.75" customHeight="1"/>
    <row r="65224" ht="15.75" customHeight="1"/>
    <row r="65225" ht="15.75" customHeight="1"/>
    <row r="65226" ht="15.75" customHeight="1"/>
    <row r="65227" ht="15.75" customHeight="1"/>
    <row r="65228" ht="15.75" customHeight="1"/>
    <row r="65229" ht="15.75" customHeight="1"/>
    <row r="65230" ht="15.75" customHeight="1"/>
    <row r="65231" ht="15.75" customHeight="1"/>
    <row r="65232" ht="15.75" customHeight="1"/>
    <row r="65233" ht="15.75" customHeight="1"/>
    <row r="65234" ht="15.75" customHeight="1"/>
    <row r="65235" ht="15.75" customHeight="1"/>
    <row r="65236" ht="15.75" customHeight="1"/>
    <row r="65237" ht="15.75" customHeight="1"/>
    <row r="65238" ht="15.75" customHeight="1"/>
    <row r="65239" ht="15.75" customHeight="1"/>
    <row r="65240" ht="15.75" customHeight="1"/>
    <row r="65241" ht="15.75" customHeight="1"/>
    <row r="65242" ht="15.75" customHeight="1"/>
    <row r="65243" ht="15.75" customHeight="1"/>
    <row r="65244" ht="15.75" customHeight="1"/>
    <row r="65245" ht="15.75" customHeight="1"/>
    <row r="65246" ht="15.75" customHeight="1"/>
    <row r="65247" ht="15.75" customHeight="1"/>
    <row r="65248" ht="15.75" customHeight="1"/>
    <row r="65249" ht="15.75" customHeight="1"/>
    <row r="65250" ht="15.75" customHeight="1"/>
    <row r="65251" ht="15.75" customHeight="1"/>
    <row r="65252" ht="15.75" customHeight="1"/>
    <row r="65253" ht="15.75" customHeight="1"/>
    <row r="65254" ht="15.75" customHeight="1"/>
    <row r="65255" ht="15.75" customHeight="1"/>
    <row r="65256" ht="15.75" customHeight="1"/>
    <row r="65257" ht="15.75" customHeight="1"/>
    <row r="65258" ht="15.75" customHeight="1"/>
    <row r="65259" ht="15.75" customHeight="1"/>
    <row r="65260" ht="15.75" customHeight="1"/>
    <row r="65261" ht="15.75" customHeight="1"/>
    <row r="65262" ht="15.75" customHeight="1"/>
    <row r="65263" ht="15.75" customHeight="1"/>
    <row r="65264" ht="15.75" customHeight="1"/>
    <row r="65265" ht="15.75" customHeight="1"/>
    <row r="65266" ht="15.75" customHeight="1"/>
    <row r="65267" ht="15.75" customHeight="1"/>
    <row r="65268" ht="15.75" customHeight="1"/>
    <row r="65269" ht="15.75" customHeight="1"/>
    <row r="65270" ht="15.75" customHeight="1"/>
    <row r="65271" ht="15.75" customHeight="1"/>
    <row r="65272" ht="15.75" customHeight="1"/>
    <row r="65273" ht="15.75" customHeight="1"/>
    <row r="65274" ht="15.75" customHeight="1"/>
    <row r="65275" ht="15.75" customHeight="1"/>
    <row r="65276" ht="15.75" customHeight="1"/>
    <row r="65277" ht="15.75" customHeight="1"/>
    <row r="65278" ht="15.75" customHeight="1"/>
    <row r="65279" ht="15.75" customHeight="1"/>
    <row r="65280" ht="15.75" customHeight="1"/>
    <row r="65281" ht="15.75" customHeight="1"/>
    <row r="65282" ht="15.75" customHeight="1"/>
    <row r="65283" ht="15.75" customHeight="1"/>
    <row r="65284" ht="15.75" customHeight="1"/>
    <row r="65285" ht="15.75" customHeight="1"/>
    <row r="65286" ht="15.75" customHeight="1"/>
    <row r="65287" ht="15.75" customHeight="1"/>
    <row r="65288" ht="15.75" customHeight="1"/>
    <row r="65289" ht="15.75" customHeight="1"/>
    <row r="65290" ht="15.75" customHeight="1"/>
    <row r="65291" ht="15.75" customHeight="1"/>
    <row r="65292" ht="15.75" customHeight="1"/>
    <row r="65293" ht="15.75" customHeight="1"/>
    <row r="65294" ht="15.75" customHeight="1"/>
    <row r="65295" ht="15.75" customHeight="1"/>
    <row r="65296" ht="15.75" customHeight="1"/>
    <row r="65297" ht="15.75" customHeight="1"/>
    <row r="65298" ht="15.75" customHeight="1"/>
    <row r="65299" ht="15.75" customHeight="1"/>
    <row r="65300" ht="15.75" customHeight="1"/>
    <row r="65301" ht="15.75" customHeight="1"/>
    <row r="65302" ht="15.75" customHeight="1"/>
    <row r="65303" ht="15.75" customHeight="1"/>
    <row r="65304" ht="15.75" customHeight="1"/>
    <row r="65305" ht="15.75" customHeight="1"/>
    <row r="65306" ht="15.75" customHeight="1"/>
    <row r="65307" ht="15.75" customHeight="1"/>
    <row r="65308" ht="15.75" customHeight="1"/>
    <row r="65309" ht="15.75" customHeight="1"/>
    <row r="65310" ht="15.75" customHeight="1"/>
    <row r="65311" ht="15.75" customHeight="1"/>
    <row r="65312" ht="15.75" customHeight="1"/>
    <row r="65313" ht="15.75" customHeight="1"/>
    <row r="65314" ht="15.75" customHeight="1"/>
    <row r="65315" ht="15.75" customHeight="1"/>
    <row r="65316" ht="15.75" customHeight="1"/>
    <row r="65317" ht="15.75" customHeight="1"/>
    <row r="65318" ht="15.75" customHeight="1"/>
    <row r="65319" ht="15.75" customHeight="1"/>
    <row r="65320" ht="15.75" customHeight="1"/>
    <row r="65321" ht="15.75" customHeight="1"/>
    <row r="65322" ht="15.75" customHeight="1"/>
    <row r="65323" ht="15.75" customHeight="1"/>
    <row r="65324" ht="15.75" customHeight="1"/>
    <row r="65325" ht="15.75" customHeight="1"/>
    <row r="65326" ht="15.75" customHeight="1"/>
    <row r="65327" ht="15.75" customHeight="1"/>
    <row r="65328" ht="15.75" customHeight="1"/>
    <row r="65329" ht="15.75" customHeight="1"/>
    <row r="65330" ht="15.75" customHeight="1"/>
    <row r="65331" ht="15.75" customHeight="1"/>
    <row r="65332" ht="15.75" customHeight="1"/>
    <row r="65333" ht="15.75" customHeight="1"/>
    <row r="65334" ht="15.75" customHeight="1"/>
    <row r="65335" ht="15.75" customHeight="1"/>
    <row r="65336" ht="15.75" customHeight="1"/>
    <row r="65337" ht="15.75" customHeight="1"/>
    <row r="65338" ht="15.75" customHeight="1"/>
    <row r="65339" ht="15.75" customHeight="1"/>
    <row r="65340" ht="15.75" customHeight="1"/>
    <row r="65341" ht="15.75" customHeight="1"/>
    <row r="65342" ht="15.75" customHeight="1"/>
    <row r="65343" ht="15.75" customHeight="1"/>
    <row r="65344" ht="15.75" customHeight="1"/>
    <row r="65345" ht="15.75" customHeight="1"/>
    <row r="65346" ht="15.75" customHeight="1"/>
    <row r="65347" ht="15.75" customHeight="1"/>
    <row r="65348" ht="15.75" customHeight="1"/>
    <row r="65349" ht="15.75" customHeight="1"/>
    <row r="65350" ht="15.75" customHeight="1"/>
    <row r="65351" ht="15.75" customHeight="1"/>
    <row r="65352" ht="15.75" customHeight="1"/>
    <row r="65353" ht="15.75" customHeight="1"/>
    <row r="65354" ht="15.75" customHeight="1"/>
    <row r="65355" ht="15.75" customHeight="1"/>
    <row r="65356" ht="15.75" customHeight="1"/>
    <row r="65357" ht="15.75" customHeight="1"/>
    <row r="65358" ht="15.75" customHeight="1"/>
    <row r="65359" ht="15.75" customHeight="1"/>
    <row r="65360" ht="15.75" customHeight="1"/>
    <row r="65361" ht="15.75" customHeight="1"/>
    <row r="65362" ht="15.75" customHeight="1"/>
    <row r="65363" ht="15.75" customHeight="1"/>
    <row r="65364" ht="15.75" customHeight="1"/>
    <row r="65365" ht="15.75" customHeight="1"/>
    <row r="65366" ht="15.75" customHeight="1"/>
    <row r="65367" ht="15.75" customHeight="1"/>
    <row r="65368" ht="15.75" customHeight="1"/>
    <row r="65369" ht="15.75" customHeight="1"/>
    <row r="65370" ht="15.75" customHeight="1"/>
    <row r="65371" ht="15.75" customHeight="1"/>
    <row r="65372" ht="15.75" customHeight="1"/>
    <row r="65373" ht="15.75" customHeight="1"/>
    <row r="65374" ht="15.75" customHeight="1"/>
    <row r="65375" ht="15.75" customHeight="1"/>
    <row r="65376" ht="15.75" customHeight="1"/>
    <row r="65377" ht="15.75" customHeight="1"/>
    <row r="65378" ht="15.75" customHeight="1"/>
    <row r="65379" ht="15.75" customHeight="1"/>
    <row r="65380" ht="15.75" customHeight="1"/>
    <row r="65381" ht="15.75" customHeight="1"/>
    <row r="65382" ht="15.75" customHeight="1"/>
    <row r="65383" ht="15.75" customHeight="1"/>
    <row r="65384" ht="15.75" customHeight="1"/>
    <row r="65385" ht="15.75" customHeight="1"/>
    <row r="65386" ht="15.75" customHeight="1"/>
    <row r="65387" ht="15.75" customHeight="1"/>
    <row r="65388" ht="15.75" customHeight="1"/>
    <row r="65389" ht="15.75" customHeight="1"/>
    <row r="65390" ht="15.75" customHeight="1"/>
    <row r="65391" ht="15.75" customHeight="1"/>
    <row r="65392" ht="15.75" customHeight="1"/>
    <row r="65393" ht="15.75" customHeight="1"/>
    <row r="65394" ht="15.75" customHeight="1"/>
    <row r="65395" ht="15.75" customHeight="1"/>
    <row r="65396" ht="15.75" customHeight="1"/>
    <row r="65397" ht="15.75" customHeight="1"/>
    <row r="65398" ht="15.75" customHeight="1"/>
    <row r="65399" ht="15.75" customHeight="1"/>
    <row r="65400" ht="15.75" customHeight="1"/>
    <row r="65401" ht="15.75" customHeight="1"/>
    <row r="65402" ht="15.75" customHeight="1"/>
    <row r="65403" ht="15.75" customHeight="1"/>
    <row r="65404" ht="15.75" customHeight="1"/>
    <row r="65405" ht="15.75" customHeight="1"/>
    <row r="65406" ht="15.75" customHeight="1"/>
    <row r="65407" ht="15.75" customHeight="1"/>
    <row r="65408" ht="15.75" customHeight="1"/>
    <row r="65409" ht="15.75" customHeight="1"/>
    <row r="65410" ht="15.75" customHeight="1"/>
    <row r="65411" ht="15.75" customHeight="1"/>
    <row r="65412" ht="15.75" customHeight="1"/>
    <row r="65413" ht="15.75" customHeight="1"/>
    <row r="65414" ht="15.75" customHeight="1"/>
    <row r="65415" ht="15.75" customHeight="1"/>
    <row r="65416" ht="15.75" customHeight="1"/>
    <row r="65417" ht="15.75" customHeight="1"/>
    <row r="65418" ht="15.75" customHeight="1"/>
    <row r="65419" ht="15.75" customHeight="1"/>
    <row r="65420" ht="15.75" customHeight="1"/>
    <row r="65421" ht="15.75" customHeight="1"/>
    <row r="65422" ht="15.75" customHeight="1"/>
    <row r="65423" ht="15.75" customHeight="1"/>
    <row r="65424" ht="15.75" customHeight="1"/>
    <row r="65425" ht="15.75" customHeight="1"/>
    <row r="65426" ht="15.75" customHeight="1"/>
    <row r="65427" ht="15.75" customHeight="1"/>
    <row r="65428" ht="15.75" customHeight="1"/>
    <row r="65429" ht="15.75" customHeight="1"/>
    <row r="65430" ht="15.75" customHeight="1"/>
    <row r="65431" ht="15.75" customHeight="1"/>
    <row r="65432" ht="15.75" customHeight="1"/>
    <row r="65433" ht="15.75" customHeight="1"/>
    <row r="65434" ht="15.75" customHeight="1"/>
    <row r="65435" ht="15.75" customHeight="1"/>
    <row r="65436" ht="15.75" customHeight="1"/>
    <row r="65437" ht="15.75" customHeight="1"/>
    <row r="65438" ht="15.75" customHeight="1"/>
    <row r="65439" ht="15.75" customHeight="1"/>
    <row r="65440" ht="15.75" customHeight="1"/>
    <row r="65441" ht="15.75" customHeight="1"/>
    <row r="65442" ht="15.75" customHeight="1"/>
    <row r="65443" ht="15.75" customHeight="1"/>
    <row r="65444" ht="15.75" customHeight="1"/>
    <row r="65445" ht="15.75" customHeight="1"/>
    <row r="65446" ht="15.75" customHeight="1"/>
    <row r="65447" ht="15.75" customHeight="1"/>
    <row r="65448" ht="15.75" customHeight="1"/>
    <row r="65449" ht="15.75" customHeight="1"/>
    <row r="65450" ht="15.75" customHeight="1"/>
    <row r="65451" ht="15.75" customHeight="1"/>
    <row r="65452" ht="15.75" customHeight="1"/>
    <row r="65453" ht="15.75" customHeight="1"/>
    <row r="65454" ht="15.75" customHeight="1"/>
    <row r="65455" ht="15.75" customHeight="1"/>
    <row r="65456" ht="15.75" customHeight="1"/>
    <row r="65457" ht="15.75" customHeight="1"/>
    <row r="65458" ht="15.75" customHeight="1"/>
    <row r="65459" ht="15.75" customHeight="1"/>
    <row r="65460" ht="15.75" customHeight="1"/>
    <row r="65461" ht="15.75" customHeight="1"/>
    <row r="65462" ht="15.75" customHeight="1"/>
    <row r="65463" ht="15.75" customHeight="1"/>
    <row r="65464" ht="15.75" customHeight="1"/>
    <row r="65465" ht="15.75" customHeight="1"/>
    <row r="65466" ht="15.75" customHeight="1"/>
    <row r="65467" ht="15.75" customHeight="1"/>
    <row r="65468" ht="15.75" customHeight="1"/>
    <row r="65469" ht="15.75" customHeight="1"/>
    <row r="65470" ht="15.75" customHeight="1"/>
    <row r="65471" ht="15.75" customHeight="1"/>
    <row r="65472" ht="15.75" customHeight="1"/>
    <row r="65473" ht="15.75" customHeight="1"/>
    <row r="65474" ht="15.75" customHeight="1"/>
    <row r="65475" ht="15.75" customHeight="1"/>
    <row r="65476" ht="15.75" customHeight="1"/>
    <row r="65477" ht="15.75" customHeight="1"/>
    <row r="65478" ht="15.75" customHeight="1"/>
    <row r="65479" ht="15.75" customHeight="1"/>
    <row r="65480" ht="15.75" customHeight="1"/>
    <row r="65481" ht="15.75" customHeight="1"/>
    <row r="65482" ht="15.75" customHeight="1"/>
    <row r="65483" ht="15.75" customHeight="1"/>
    <row r="65484" ht="15.75" customHeight="1"/>
    <row r="65485" ht="15.75" customHeight="1"/>
    <row r="65486" ht="15.75" customHeight="1"/>
    <row r="65487" ht="15.75" customHeight="1"/>
    <row r="65488" ht="15.75" customHeight="1"/>
    <row r="65489" ht="15.75" customHeight="1"/>
    <row r="65490" ht="15.75" customHeight="1"/>
    <row r="65491" ht="15.75" customHeight="1"/>
    <row r="65492" ht="15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</sheetData>
  <sheetProtection selectLockedCells="1" selectUnlockedCells="1"/>
  <mergeCells count="124">
    <mergeCell ref="A1328:F1328"/>
    <mergeCell ref="A1329:F1329"/>
    <mergeCell ref="A1351:F1351"/>
    <mergeCell ref="A1352:F1352"/>
    <mergeCell ref="A1264:F1264"/>
    <mergeCell ref="A1265:F1265"/>
    <mergeCell ref="A1286:F1286"/>
    <mergeCell ref="A1287:F1287"/>
    <mergeCell ref="A1308:F1308"/>
    <mergeCell ref="A1309:F1309"/>
    <mergeCell ref="A1197:F1197"/>
    <mergeCell ref="A1198:F1198"/>
    <mergeCell ref="A1219:F1219"/>
    <mergeCell ref="A1220:F1220"/>
    <mergeCell ref="A1241:F1241"/>
    <mergeCell ref="A1242:F1242"/>
    <mergeCell ref="A1130:F1130"/>
    <mergeCell ref="A1131:F1131"/>
    <mergeCell ref="A1153:F1153"/>
    <mergeCell ref="A1154:F1154"/>
    <mergeCell ref="A1175:F1175"/>
    <mergeCell ref="A1176:F1176"/>
    <mergeCell ref="A1063:F1063"/>
    <mergeCell ref="A1064:F1064"/>
    <mergeCell ref="A1086:F1086"/>
    <mergeCell ref="A1087:F1087"/>
    <mergeCell ref="A1108:F1108"/>
    <mergeCell ref="A1109:F1109"/>
    <mergeCell ref="A998:F998"/>
    <mergeCell ref="A999:F999"/>
    <mergeCell ref="A1019:F1019"/>
    <mergeCell ref="A1020:F1020"/>
    <mergeCell ref="A1041:F1041"/>
    <mergeCell ref="A1042:F1042"/>
    <mergeCell ref="A932:F932"/>
    <mergeCell ref="A933:F933"/>
    <mergeCell ref="A953:F953"/>
    <mergeCell ref="A954:F954"/>
    <mergeCell ref="A975:F975"/>
    <mergeCell ref="A976:F976"/>
    <mergeCell ref="A866:F866"/>
    <mergeCell ref="A867:F867"/>
    <mergeCell ref="A888:F888"/>
    <mergeCell ref="A889:F889"/>
    <mergeCell ref="A910:F910"/>
    <mergeCell ref="A911:F911"/>
    <mergeCell ref="A799:F799"/>
    <mergeCell ref="A800:F800"/>
    <mergeCell ref="A819:F819"/>
    <mergeCell ref="A820:F820"/>
    <mergeCell ref="A841:F841"/>
    <mergeCell ref="A842:F842"/>
    <mergeCell ref="A728:F728"/>
    <mergeCell ref="A729:F729"/>
    <mergeCell ref="A754:F754"/>
    <mergeCell ref="A755:F755"/>
    <mergeCell ref="A777:F777"/>
    <mergeCell ref="A778:F778"/>
    <mergeCell ref="A662:F662"/>
    <mergeCell ref="A663:F663"/>
    <mergeCell ref="A684:F684"/>
    <mergeCell ref="A685:F685"/>
    <mergeCell ref="A706:F706"/>
    <mergeCell ref="A707:F707"/>
    <mergeCell ref="A597:F597"/>
    <mergeCell ref="A598:F598"/>
    <mergeCell ref="A619:F619"/>
    <mergeCell ref="A620:F620"/>
    <mergeCell ref="A639:F639"/>
    <mergeCell ref="A640:F640"/>
    <mergeCell ref="A521:F521"/>
    <mergeCell ref="A522:F522"/>
    <mergeCell ref="A547:F547"/>
    <mergeCell ref="A548:F548"/>
    <mergeCell ref="A575:F575"/>
    <mergeCell ref="A576:F576"/>
    <mergeCell ref="A454:F454"/>
    <mergeCell ref="A455:F455"/>
    <mergeCell ref="A477:F477"/>
    <mergeCell ref="A478:F478"/>
    <mergeCell ref="A499:F499"/>
    <mergeCell ref="A500:F500"/>
    <mergeCell ref="A390:F390"/>
    <mergeCell ref="A391:F391"/>
    <mergeCell ref="A412:F412"/>
    <mergeCell ref="A413:F413"/>
    <mergeCell ref="A431:F431"/>
    <mergeCell ref="A432:F432"/>
    <mergeCell ref="A327:F327"/>
    <mergeCell ref="A328:F328"/>
    <mergeCell ref="A349:F349"/>
    <mergeCell ref="A350:F350"/>
    <mergeCell ref="A369:F369"/>
    <mergeCell ref="A370:F370"/>
    <mergeCell ref="A261:F261"/>
    <mergeCell ref="A262:F262"/>
    <mergeCell ref="A283:F283"/>
    <mergeCell ref="A284:F284"/>
    <mergeCell ref="A305:F305"/>
    <mergeCell ref="A306:F306"/>
    <mergeCell ref="A194:F194"/>
    <mergeCell ref="A195:F195"/>
    <mergeCell ref="A216:F216"/>
    <mergeCell ref="A217:F217"/>
    <mergeCell ref="A239:F239"/>
    <mergeCell ref="A240:F240"/>
    <mergeCell ref="A127:F127"/>
    <mergeCell ref="A128:F128"/>
    <mergeCell ref="A150:F150"/>
    <mergeCell ref="A151:F151"/>
    <mergeCell ref="A172:F172"/>
    <mergeCell ref="A173:F173"/>
    <mergeCell ref="A60:F60"/>
    <mergeCell ref="A61:F61"/>
    <mergeCell ref="A83:F83"/>
    <mergeCell ref="A84:F84"/>
    <mergeCell ref="A105:F105"/>
    <mergeCell ref="A106:F106"/>
    <mergeCell ref="A1:F1"/>
    <mergeCell ref="A2:F2"/>
    <mergeCell ref="A20:F20"/>
    <mergeCell ref="A21:F21"/>
    <mergeCell ref="A39:F40"/>
    <mergeCell ref="A41:F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1"/>
  <sheetViews>
    <sheetView zoomScale="95" zoomScaleNormal="95" zoomScalePageLayoutView="0" workbookViewId="0" topLeftCell="A223">
      <selection activeCell="D105" sqref="D105"/>
    </sheetView>
  </sheetViews>
  <sheetFormatPr defaultColWidth="11.57421875" defaultRowHeight="15"/>
  <cols>
    <col min="1" max="1" width="9.140625" style="0" customWidth="1"/>
    <col min="2" max="2" width="12.421875" style="0" customWidth="1"/>
    <col min="3" max="3" width="17.140625" style="0" customWidth="1"/>
    <col min="4" max="4" width="12.140625" style="0" customWidth="1"/>
    <col min="5" max="6" width="12.57421875" style="0" customWidth="1"/>
    <col min="7" max="7" width="12.140625" style="0" customWidth="1"/>
    <col min="8" max="8" width="15.8515625" style="0" customWidth="1"/>
    <col min="9" max="10" width="13.7109375" style="0" customWidth="1"/>
    <col min="11" max="223" width="9.140625" style="0" customWidth="1"/>
  </cols>
  <sheetData>
    <row r="1" spans="9:22" ht="12.75" customHeight="1"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9:22" ht="12.75" customHeight="1"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9:22" ht="12.75" customHeight="1"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2.75" customHeight="1">
      <c r="A4" s="132" t="s">
        <v>11</v>
      </c>
      <c r="B4" s="132"/>
      <c r="C4" s="132"/>
      <c r="D4" s="132"/>
      <c r="E4" s="132"/>
      <c r="F4" s="132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8.25" customHeight="1">
      <c r="A5" s="132"/>
      <c r="B5" s="132"/>
      <c r="C5" s="132"/>
      <c r="D5" s="132"/>
      <c r="E5" s="132"/>
      <c r="F5" s="132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4.25" customHeight="1">
      <c r="A6" s="133" t="s">
        <v>9</v>
      </c>
      <c r="B6" s="133"/>
      <c r="C6" s="133"/>
      <c r="D6" s="133"/>
      <c r="E6" s="133"/>
      <c r="F6" s="13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8.75" customHeight="1">
      <c r="A7" s="95" t="s">
        <v>186</v>
      </c>
      <c r="B7" s="96" t="s">
        <v>4</v>
      </c>
      <c r="C7" s="96" t="s">
        <v>5</v>
      </c>
      <c r="D7" s="96" t="s">
        <v>6</v>
      </c>
      <c r="E7" s="96" t="s">
        <v>7</v>
      </c>
      <c r="F7" s="96" t="s">
        <v>206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5.75" customHeight="1">
      <c r="A8" s="97" t="s">
        <v>190</v>
      </c>
      <c r="B8" s="98">
        <v>144334</v>
      </c>
      <c r="C8" s="98">
        <v>104997</v>
      </c>
      <c r="D8" s="98">
        <v>199536</v>
      </c>
      <c r="E8" s="98">
        <f aca="true" t="shared" si="0" ref="E8:E19">(B8+C8+D8)*0.36</f>
        <v>161592.12</v>
      </c>
      <c r="F8" s="98">
        <f aca="true" t="shared" si="1" ref="F8:F19">(B8+C8+D8)*0.64</f>
        <v>287274.88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15.75" customHeight="1">
      <c r="A9" s="97" t="s">
        <v>191</v>
      </c>
      <c r="B9" s="99">
        <v>142941</v>
      </c>
      <c r="C9" s="99">
        <v>101665</v>
      </c>
      <c r="D9" s="99">
        <v>178767</v>
      </c>
      <c r="E9" s="98">
        <f t="shared" si="0"/>
        <v>152414.28</v>
      </c>
      <c r="F9" s="98">
        <f t="shared" si="1"/>
        <v>270958.72000000003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15.75" customHeight="1">
      <c r="A10" s="97" t="s">
        <v>192</v>
      </c>
      <c r="B10" s="98">
        <v>90104</v>
      </c>
      <c r="C10" s="98">
        <v>75119</v>
      </c>
      <c r="D10" s="98">
        <v>131696</v>
      </c>
      <c r="E10" s="98">
        <f t="shared" si="0"/>
        <v>106890.84</v>
      </c>
      <c r="F10" s="98">
        <f t="shared" si="1"/>
        <v>190028.16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2" ht="15.75" customHeight="1">
      <c r="A11" s="97" t="s">
        <v>193</v>
      </c>
      <c r="B11" s="98">
        <v>96165</v>
      </c>
      <c r="C11" s="98">
        <v>69892</v>
      </c>
      <c r="D11" s="98">
        <v>151524</v>
      </c>
      <c r="E11" s="98">
        <f t="shared" si="0"/>
        <v>114329.15999999999</v>
      </c>
      <c r="F11" s="98">
        <f t="shared" si="1"/>
        <v>203251.84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ht="15.75" customHeight="1">
      <c r="A12" s="97" t="s">
        <v>194</v>
      </c>
      <c r="B12" s="100">
        <v>100406</v>
      </c>
      <c r="C12" s="100">
        <v>72619</v>
      </c>
      <c r="D12" s="100">
        <v>145055</v>
      </c>
      <c r="E12" s="98">
        <f t="shared" si="0"/>
        <v>114508.8</v>
      </c>
      <c r="F12" s="98">
        <f t="shared" si="1"/>
        <v>203571.2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ht="15.75" customHeight="1">
      <c r="A13" s="97" t="s">
        <v>195</v>
      </c>
      <c r="B13" s="100">
        <v>115402</v>
      </c>
      <c r="C13" s="100">
        <v>86423</v>
      </c>
      <c r="D13" s="100">
        <v>152562</v>
      </c>
      <c r="E13" s="98">
        <f t="shared" si="0"/>
        <v>127579.31999999999</v>
      </c>
      <c r="F13" s="98">
        <f t="shared" si="1"/>
        <v>226807.68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ht="15.75" customHeight="1">
      <c r="A14" s="97" t="s">
        <v>196</v>
      </c>
      <c r="B14" s="100">
        <v>130255</v>
      </c>
      <c r="C14" s="100">
        <v>102497</v>
      </c>
      <c r="D14" s="100">
        <v>181107</v>
      </c>
      <c r="E14" s="98">
        <f t="shared" si="0"/>
        <v>148989.24</v>
      </c>
      <c r="F14" s="98">
        <f t="shared" si="1"/>
        <v>264869.76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22" ht="15.75" customHeight="1">
      <c r="A15" s="97" t="s">
        <v>197</v>
      </c>
      <c r="B15" s="100">
        <v>113850</v>
      </c>
      <c r="C15" s="100">
        <v>86067</v>
      </c>
      <c r="D15" s="100">
        <v>173168</v>
      </c>
      <c r="E15" s="98">
        <f t="shared" si="0"/>
        <v>134310.6</v>
      </c>
      <c r="F15" s="98">
        <f t="shared" si="1"/>
        <v>238774.4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</row>
    <row r="16" spans="1:22" ht="15.75" customHeight="1">
      <c r="A16" s="97" t="s">
        <v>198</v>
      </c>
      <c r="B16" s="100">
        <v>144458</v>
      </c>
      <c r="C16" s="100">
        <v>114975</v>
      </c>
      <c r="D16" s="100">
        <v>204925</v>
      </c>
      <c r="E16" s="98">
        <f t="shared" si="0"/>
        <v>167168.88</v>
      </c>
      <c r="F16" s="98">
        <f t="shared" si="1"/>
        <v>297189.12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1:22" ht="15.75" customHeight="1">
      <c r="A17" s="97" t="s">
        <v>199</v>
      </c>
      <c r="B17" s="98">
        <v>153102</v>
      </c>
      <c r="C17" s="98">
        <v>113185</v>
      </c>
      <c r="D17" s="98">
        <v>226386</v>
      </c>
      <c r="E17" s="98">
        <f t="shared" si="0"/>
        <v>177362.28</v>
      </c>
      <c r="F17" s="98">
        <f t="shared" si="1"/>
        <v>315310.72000000003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</row>
    <row r="18" spans="1:22" ht="15.75" customHeight="1">
      <c r="A18" s="97" t="s">
        <v>200</v>
      </c>
      <c r="B18" s="100">
        <v>177935</v>
      </c>
      <c r="C18" s="100">
        <v>126378</v>
      </c>
      <c r="D18" s="100">
        <v>219048</v>
      </c>
      <c r="E18" s="98">
        <f t="shared" si="0"/>
        <v>188409.96</v>
      </c>
      <c r="F18" s="98">
        <f t="shared" si="1"/>
        <v>334951.04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2" ht="15.75" customHeight="1">
      <c r="A19" s="97" t="s">
        <v>201</v>
      </c>
      <c r="B19" s="100">
        <v>165611</v>
      </c>
      <c r="C19" s="100">
        <v>135177</v>
      </c>
      <c r="D19" s="100">
        <v>258681</v>
      </c>
      <c r="E19" s="98">
        <f t="shared" si="0"/>
        <v>201408.84</v>
      </c>
      <c r="F19" s="98">
        <f t="shared" si="1"/>
        <v>358060.16000000003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s="103" customFormat="1" ht="18.75" customHeight="1">
      <c r="A20" s="101" t="s">
        <v>344</v>
      </c>
      <c r="B20" s="102">
        <f>SUM(B8:B19)</f>
        <v>1574563</v>
      </c>
      <c r="C20" s="102">
        <f>SUM(C8:C19)</f>
        <v>1188994</v>
      </c>
      <c r="D20" s="102">
        <f>SUM(D8:D19)</f>
        <v>2222455</v>
      </c>
      <c r="E20" s="102">
        <f>SUM(E8:E19)</f>
        <v>1794964.3200000003</v>
      </c>
      <c r="F20" s="102">
        <f>SUM(F8:F19)</f>
        <v>3191047.68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s="103" customFormat="1" ht="18.75" customHeight="1">
      <c r="A21" s="105"/>
      <c r="B21" s="106">
        <v>0.32</v>
      </c>
      <c r="C21" s="106">
        <v>0.24</v>
      </c>
      <c r="D21" s="106">
        <v>0.44</v>
      </c>
      <c r="E21" s="106">
        <v>0.36</v>
      </c>
      <c r="F21" s="106">
        <v>0.64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spans="4:22" ht="13.5" customHeight="1">
      <c r="D22" s="107">
        <f>B20+C20+D20</f>
        <v>4986012</v>
      </c>
      <c r="F22" s="107">
        <f>E20+F20</f>
        <v>4986012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</row>
    <row r="23" spans="4:22" ht="13.5" customHeight="1">
      <c r="D23" s="107"/>
      <c r="F23" s="107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9:38" ht="12.75" customHeight="1"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ht="14.25">
      <c r="A25" s="134" t="s">
        <v>14</v>
      </c>
      <c r="B25" s="134"/>
      <c r="C25" s="134"/>
      <c r="D25" s="134"/>
      <c r="E25" s="134"/>
      <c r="F25" s="134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ht="12.75" customHeight="1">
      <c r="A26" s="134"/>
      <c r="B26" s="134"/>
      <c r="C26" s="134"/>
      <c r="D26" s="134"/>
      <c r="E26" s="134"/>
      <c r="F26" s="134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ht="12.75" customHeight="1">
      <c r="A27" s="133" t="s">
        <v>12</v>
      </c>
      <c r="B27" s="133"/>
      <c r="C27" s="133"/>
      <c r="D27" s="133"/>
      <c r="E27" s="133"/>
      <c r="F27" s="133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6" ht="14.25">
      <c r="A28" s="95" t="s">
        <v>186</v>
      </c>
      <c r="B28" s="96" t="s">
        <v>4</v>
      </c>
      <c r="C28" s="96" t="s">
        <v>5</v>
      </c>
      <c r="D28" s="96" t="s">
        <v>6</v>
      </c>
      <c r="E28" s="96" t="s">
        <v>7</v>
      </c>
      <c r="F28" s="96" t="s">
        <v>206</v>
      </c>
    </row>
    <row r="29" spans="1:6" ht="14.25">
      <c r="A29" s="109" t="s">
        <v>190</v>
      </c>
      <c r="B29" s="110">
        <v>239806</v>
      </c>
      <c r="C29" s="110">
        <v>179206</v>
      </c>
      <c r="D29" s="110">
        <v>333319</v>
      </c>
      <c r="E29" s="110">
        <f aca="true" t="shared" si="2" ref="E29:E40">(B29+C29+D29)*0.36</f>
        <v>270839.16</v>
      </c>
      <c r="F29" s="110">
        <f aca="true" t="shared" si="3" ref="F29:F40">(B29+C29+D29)*0.64</f>
        <v>481491.84</v>
      </c>
    </row>
    <row r="30" spans="1:6" ht="14.25">
      <c r="A30" s="109" t="s">
        <v>191</v>
      </c>
      <c r="B30" s="110">
        <v>254400</v>
      </c>
      <c r="C30" s="110">
        <v>175420</v>
      </c>
      <c r="D30" s="110">
        <v>300183</v>
      </c>
      <c r="E30" s="110">
        <f t="shared" si="2"/>
        <v>262801.08</v>
      </c>
      <c r="F30" s="110">
        <f t="shared" si="3"/>
        <v>467201.92</v>
      </c>
    </row>
    <row r="31" spans="1:6" ht="14.25">
      <c r="A31" s="109" t="s">
        <v>192</v>
      </c>
      <c r="B31" s="110">
        <v>215820</v>
      </c>
      <c r="C31" s="110">
        <v>177211</v>
      </c>
      <c r="D31" s="110">
        <v>318629</v>
      </c>
      <c r="E31" s="110">
        <f t="shared" si="2"/>
        <v>256197.59999999998</v>
      </c>
      <c r="F31" s="110">
        <f t="shared" si="3"/>
        <v>455462.4</v>
      </c>
    </row>
    <row r="32" spans="1:6" ht="14.25">
      <c r="A32" s="109" t="s">
        <v>193</v>
      </c>
      <c r="B32" s="110">
        <v>213353</v>
      </c>
      <c r="C32" s="110">
        <v>162271</v>
      </c>
      <c r="D32" s="110">
        <v>357468</v>
      </c>
      <c r="E32" s="110">
        <f t="shared" si="2"/>
        <v>263913.12</v>
      </c>
      <c r="F32" s="110">
        <f t="shared" si="3"/>
        <v>469178.88</v>
      </c>
    </row>
    <row r="33" spans="1:6" ht="14.25">
      <c r="A33" s="109" t="s">
        <v>194</v>
      </c>
      <c r="B33" s="111">
        <v>218504</v>
      </c>
      <c r="C33" s="111">
        <v>162483</v>
      </c>
      <c r="D33" s="111">
        <v>330957</v>
      </c>
      <c r="E33" s="110">
        <f t="shared" si="2"/>
        <v>256299.84</v>
      </c>
      <c r="F33" s="110">
        <f t="shared" si="3"/>
        <v>455644.16000000003</v>
      </c>
    </row>
    <row r="34" spans="1:6" ht="14.25">
      <c r="A34" s="109" t="s">
        <v>195</v>
      </c>
      <c r="B34" s="111">
        <v>204959</v>
      </c>
      <c r="C34" s="111">
        <v>151399</v>
      </c>
      <c r="D34" s="111">
        <v>264995</v>
      </c>
      <c r="E34" s="110">
        <f t="shared" si="2"/>
        <v>223687.08</v>
      </c>
      <c r="F34" s="110">
        <f t="shared" si="3"/>
        <v>397665.92</v>
      </c>
    </row>
    <row r="35" spans="1:6" ht="14.25">
      <c r="A35" s="109" t="s">
        <v>196</v>
      </c>
      <c r="B35" s="111">
        <v>215208</v>
      </c>
      <c r="C35" s="111">
        <v>173043</v>
      </c>
      <c r="D35" s="111">
        <v>306005</v>
      </c>
      <c r="E35" s="110">
        <f t="shared" si="2"/>
        <v>249932.16</v>
      </c>
      <c r="F35" s="110">
        <f t="shared" si="3"/>
        <v>444323.84</v>
      </c>
    </row>
    <row r="36" spans="1:6" ht="14.25">
      <c r="A36" s="109" t="s">
        <v>197</v>
      </c>
      <c r="B36" s="111">
        <v>196880</v>
      </c>
      <c r="C36" s="111">
        <v>151787</v>
      </c>
      <c r="D36" s="111">
        <v>314487</v>
      </c>
      <c r="E36" s="110">
        <f t="shared" si="2"/>
        <v>238735.44</v>
      </c>
      <c r="F36" s="110">
        <f t="shared" si="3"/>
        <v>424418.56</v>
      </c>
    </row>
    <row r="37" spans="1:6" ht="14.25">
      <c r="A37" s="109" t="s">
        <v>198</v>
      </c>
      <c r="B37" s="111">
        <v>206224</v>
      </c>
      <c r="C37" s="111">
        <v>165500</v>
      </c>
      <c r="D37" s="111">
        <v>289912</v>
      </c>
      <c r="E37" s="110">
        <f t="shared" si="2"/>
        <v>238188.96</v>
      </c>
      <c r="F37" s="110">
        <f t="shared" si="3"/>
        <v>423447.04000000004</v>
      </c>
    </row>
    <row r="38" spans="1:6" ht="14.25">
      <c r="A38" s="109" t="s">
        <v>199</v>
      </c>
      <c r="B38" s="110">
        <v>203133</v>
      </c>
      <c r="C38" s="110">
        <v>150978</v>
      </c>
      <c r="D38" s="110">
        <v>307942</v>
      </c>
      <c r="E38" s="110">
        <f t="shared" si="2"/>
        <v>238339.08</v>
      </c>
      <c r="F38" s="110">
        <f t="shared" si="3"/>
        <v>423713.92</v>
      </c>
    </row>
    <row r="39" spans="1:6" ht="14.25">
      <c r="A39" s="109" t="s">
        <v>200</v>
      </c>
      <c r="B39" s="111">
        <v>245721</v>
      </c>
      <c r="C39" s="111">
        <v>173976</v>
      </c>
      <c r="D39" s="111">
        <v>302588</v>
      </c>
      <c r="E39" s="110">
        <f t="shared" si="2"/>
        <v>260022.59999999998</v>
      </c>
      <c r="F39" s="110">
        <f t="shared" si="3"/>
        <v>462262.4</v>
      </c>
    </row>
    <row r="40" spans="1:6" ht="14.25">
      <c r="A40" s="109" t="s">
        <v>201</v>
      </c>
      <c r="B40" s="111">
        <v>215941</v>
      </c>
      <c r="C40" s="111">
        <v>177753</v>
      </c>
      <c r="D40" s="111">
        <v>340129</v>
      </c>
      <c r="E40" s="110">
        <f t="shared" si="2"/>
        <v>264176.27999999997</v>
      </c>
      <c r="F40" s="110">
        <f t="shared" si="3"/>
        <v>469646.72000000003</v>
      </c>
    </row>
    <row r="41" spans="1:6" s="103" customFormat="1" ht="14.25">
      <c r="A41" s="101" t="s">
        <v>344</v>
      </c>
      <c r="B41" s="102">
        <f>SUM(B29:B40)</f>
        <v>2629949</v>
      </c>
      <c r="C41" s="102">
        <f>SUM(C29:C40)</f>
        <v>2001027</v>
      </c>
      <c r="D41" s="102">
        <f>SUM(D29:D40)</f>
        <v>3766614</v>
      </c>
      <c r="E41" s="102">
        <f>SUM(E29:E40)</f>
        <v>3023132.4</v>
      </c>
      <c r="F41" s="102">
        <f>SUM(F29:F40)</f>
        <v>5374457.600000001</v>
      </c>
    </row>
    <row r="42" spans="1:6" s="103" customFormat="1" ht="14.25">
      <c r="A42" s="105"/>
      <c r="B42" s="106">
        <v>0.32</v>
      </c>
      <c r="C42" s="106">
        <v>0.24</v>
      </c>
      <c r="D42" s="106">
        <v>0.44</v>
      </c>
      <c r="E42" s="106">
        <v>0.36</v>
      </c>
      <c r="F42" s="106">
        <v>0.64</v>
      </c>
    </row>
    <row r="43" spans="1:6" s="103" customFormat="1" ht="14.25">
      <c r="A43" s="105"/>
      <c r="B43" s="107"/>
      <c r="C43" s="107"/>
      <c r="D43" s="107">
        <f>B41+C41+D41</f>
        <v>8397590</v>
      </c>
      <c r="E43" s="107"/>
      <c r="F43" s="107">
        <f>E41+F41</f>
        <v>8397590</v>
      </c>
    </row>
    <row r="44" spans="2:6" ht="14.25">
      <c r="B44" s="63"/>
      <c r="C44" s="63"/>
      <c r="D44" s="63"/>
      <c r="E44" s="63"/>
      <c r="F44" s="63"/>
    </row>
    <row r="46" spans="1:6" ht="14.25">
      <c r="A46" s="134" t="s">
        <v>17</v>
      </c>
      <c r="B46" s="134"/>
      <c r="C46" s="134"/>
      <c r="D46" s="134"/>
      <c r="E46" s="134"/>
      <c r="F46" s="134"/>
    </row>
    <row r="47" spans="1:6" ht="14.25">
      <c r="A47" s="134"/>
      <c r="B47" s="134"/>
      <c r="C47" s="134"/>
      <c r="D47" s="134"/>
      <c r="E47" s="134"/>
      <c r="F47" s="134"/>
    </row>
    <row r="48" spans="1:6" ht="14.25">
      <c r="A48" s="133" t="s">
        <v>15</v>
      </c>
      <c r="B48" s="133"/>
      <c r="C48" s="133"/>
      <c r="D48" s="133"/>
      <c r="E48" s="133"/>
      <c r="F48" s="133"/>
    </row>
    <row r="49" spans="1:6" ht="14.25">
      <c r="A49" s="95" t="s">
        <v>186</v>
      </c>
      <c r="B49" s="96" t="s">
        <v>4</v>
      </c>
      <c r="C49" s="96" t="s">
        <v>5</v>
      </c>
      <c r="D49" s="96" t="s">
        <v>6</v>
      </c>
      <c r="E49" s="96" t="s">
        <v>7</v>
      </c>
      <c r="F49" s="96" t="s">
        <v>206</v>
      </c>
    </row>
    <row r="50" spans="1:6" ht="14.25">
      <c r="A50" s="109" t="s">
        <v>190</v>
      </c>
      <c r="B50" s="110">
        <v>140722</v>
      </c>
      <c r="C50" s="110">
        <v>102486</v>
      </c>
      <c r="D50" s="110">
        <v>195516</v>
      </c>
      <c r="E50" s="110">
        <f aca="true" t="shared" si="4" ref="E50:E61">(B50+C50+D50)*0.36</f>
        <v>157940.63999999998</v>
      </c>
      <c r="F50" s="110">
        <f aca="true" t="shared" si="5" ref="F50:F61">(B50+C50+D50)*0.64</f>
        <v>280783.36</v>
      </c>
    </row>
    <row r="51" spans="1:6" ht="14.25">
      <c r="A51" s="109" t="s">
        <v>191</v>
      </c>
      <c r="B51" s="110">
        <v>159927</v>
      </c>
      <c r="C51" s="110">
        <v>114165</v>
      </c>
      <c r="D51" s="110">
        <v>200380</v>
      </c>
      <c r="E51" s="110">
        <f t="shared" si="4"/>
        <v>170809.91999999998</v>
      </c>
      <c r="F51" s="110">
        <f t="shared" si="5"/>
        <v>303662.08</v>
      </c>
    </row>
    <row r="52" spans="1:6" ht="14.25">
      <c r="A52" s="109" t="s">
        <v>192</v>
      </c>
      <c r="B52" s="110">
        <v>115603</v>
      </c>
      <c r="C52" s="110">
        <v>96988</v>
      </c>
      <c r="D52" s="110">
        <v>170504</v>
      </c>
      <c r="E52" s="110">
        <f t="shared" si="4"/>
        <v>137914.19999999998</v>
      </c>
      <c r="F52" s="110">
        <f t="shared" si="5"/>
        <v>245180.80000000002</v>
      </c>
    </row>
    <row r="53" spans="1:6" ht="14.25">
      <c r="A53" s="109" t="s">
        <v>193</v>
      </c>
      <c r="B53" s="110">
        <v>116528</v>
      </c>
      <c r="C53" s="110">
        <v>87006</v>
      </c>
      <c r="D53" s="110">
        <v>190731</v>
      </c>
      <c r="E53" s="110">
        <f t="shared" si="4"/>
        <v>141935.4</v>
      </c>
      <c r="F53" s="110">
        <f t="shared" si="5"/>
        <v>252329.6</v>
      </c>
    </row>
    <row r="54" spans="1:6" ht="14.25">
      <c r="A54" s="109" t="s">
        <v>194</v>
      </c>
      <c r="B54" s="111">
        <v>121990</v>
      </c>
      <c r="C54" s="111">
        <v>89879</v>
      </c>
      <c r="D54" s="111">
        <v>182752</v>
      </c>
      <c r="E54" s="110">
        <f t="shared" si="4"/>
        <v>142063.56</v>
      </c>
      <c r="F54" s="110">
        <f t="shared" si="5"/>
        <v>252557.44</v>
      </c>
    </row>
    <row r="55" spans="1:6" ht="14.25">
      <c r="A55" s="109" t="s">
        <v>195</v>
      </c>
      <c r="B55" s="111">
        <v>117386</v>
      </c>
      <c r="C55" s="111">
        <v>87331</v>
      </c>
      <c r="D55" s="111">
        <v>153465</v>
      </c>
      <c r="E55" s="110">
        <f t="shared" si="4"/>
        <v>128945.51999999999</v>
      </c>
      <c r="F55" s="110">
        <f t="shared" si="5"/>
        <v>229236.48</v>
      </c>
    </row>
    <row r="56" spans="1:6" ht="14.25">
      <c r="A56" s="109" t="s">
        <v>196</v>
      </c>
      <c r="B56" s="111">
        <v>156557</v>
      </c>
      <c r="C56" s="111">
        <v>127059</v>
      </c>
      <c r="D56" s="111">
        <v>223214</v>
      </c>
      <c r="E56" s="110">
        <f t="shared" si="4"/>
        <v>182458.8</v>
      </c>
      <c r="F56" s="110">
        <f t="shared" si="5"/>
        <v>324371.2</v>
      </c>
    </row>
    <row r="57" spans="1:6" ht="14.25">
      <c r="A57" s="109" t="s">
        <v>197</v>
      </c>
      <c r="B57" s="111">
        <v>175741</v>
      </c>
      <c r="C57" s="111">
        <v>131442</v>
      </c>
      <c r="D57" s="111">
        <v>269718</v>
      </c>
      <c r="E57" s="110">
        <f t="shared" si="4"/>
        <v>207684.36</v>
      </c>
      <c r="F57" s="110">
        <f t="shared" si="5"/>
        <v>369216.64</v>
      </c>
    </row>
    <row r="58" spans="1:6" ht="14.25">
      <c r="A58" s="109" t="s">
        <v>198</v>
      </c>
      <c r="B58" s="111">
        <v>182002</v>
      </c>
      <c r="C58" s="111">
        <v>145724</v>
      </c>
      <c r="D58" s="111">
        <v>259305</v>
      </c>
      <c r="E58" s="110">
        <f t="shared" si="4"/>
        <v>211331.16</v>
      </c>
      <c r="F58" s="110">
        <f t="shared" si="5"/>
        <v>375699.84</v>
      </c>
    </row>
    <row r="59" spans="1:6" ht="14.25">
      <c r="A59" s="109" t="s">
        <v>199</v>
      </c>
      <c r="B59" s="110">
        <v>151615</v>
      </c>
      <c r="C59" s="110">
        <v>113574</v>
      </c>
      <c r="D59" s="110">
        <v>235466</v>
      </c>
      <c r="E59" s="110">
        <f t="shared" si="4"/>
        <v>180235.8</v>
      </c>
      <c r="F59" s="110">
        <f t="shared" si="5"/>
        <v>320419.2</v>
      </c>
    </row>
    <row r="60" spans="1:6" ht="14.25">
      <c r="A60" s="109" t="s">
        <v>200</v>
      </c>
      <c r="B60" s="111">
        <v>152881</v>
      </c>
      <c r="C60" s="111">
        <v>107946</v>
      </c>
      <c r="D60" s="111">
        <v>188362</v>
      </c>
      <c r="E60" s="110">
        <f t="shared" si="4"/>
        <v>161708.04</v>
      </c>
      <c r="F60" s="110">
        <f t="shared" si="5"/>
        <v>287480.96</v>
      </c>
    </row>
    <row r="61" spans="1:6" ht="14.25">
      <c r="A61" s="109" t="s">
        <v>201</v>
      </c>
      <c r="B61" s="111">
        <v>132239</v>
      </c>
      <c r="C61" s="111">
        <v>107517</v>
      </c>
      <c r="D61" s="111">
        <v>207939</v>
      </c>
      <c r="E61" s="110">
        <f t="shared" si="4"/>
        <v>161170.19999999998</v>
      </c>
      <c r="F61" s="110">
        <f t="shared" si="5"/>
        <v>286524.8</v>
      </c>
    </row>
    <row r="62" spans="1:6" ht="14.25">
      <c r="A62" s="101" t="s">
        <v>344</v>
      </c>
      <c r="B62" s="102">
        <f>SUM(B50:B61)</f>
        <v>1723191</v>
      </c>
      <c r="C62" s="102">
        <f>SUM(C50:C61)</f>
        <v>1311117</v>
      </c>
      <c r="D62" s="102">
        <f>SUM(D50:D61)</f>
        <v>2477352</v>
      </c>
      <c r="E62" s="102">
        <f>SUM(E50:E61)</f>
        <v>1984197.5999999999</v>
      </c>
      <c r="F62" s="102">
        <f>SUM(F50:F61)</f>
        <v>3527462.4</v>
      </c>
    </row>
    <row r="63" spans="2:6" ht="14.25">
      <c r="B63" s="106">
        <v>0.32</v>
      </c>
      <c r="C63" s="106">
        <v>0.24</v>
      </c>
      <c r="D63" s="106">
        <v>0.44</v>
      </c>
      <c r="E63" s="106">
        <v>0.36</v>
      </c>
      <c r="F63" s="106">
        <v>0.64</v>
      </c>
    </row>
    <row r="64" spans="4:6" ht="14.25">
      <c r="D64" s="40">
        <f>B62+C62+D62</f>
        <v>5511660</v>
      </c>
      <c r="E64" s="40"/>
      <c r="F64" s="40">
        <f>E62+F62</f>
        <v>5511660</v>
      </c>
    </row>
    <row r="67" spans="1:6" ht="14.25">
      <c r="A67" s="134" t="s">
        <v>20</v>
      </c>
      <c r="B67" s="134"/>
      <c r="C67" s="134"/>
      <c r="D67" s="134"/>
      <c r="E67" s="134"/>
      <c r="F67" s="134"/>
    </row>
    <row r="68" spans="1:6" ht="14.25">
      <c r="A68" s="134"/>
      <c r="B68" s="134"/>
      <c r="C68" s="134"/>
      <c r="D68" s="134"/>
      <c r="E68" s="134"/>
      <c r="F68" s="134"/>
    </row>
    <row r="69" spans="1:6" ht="14.25">
      <c r="A69" s="133" t="s">
        <v>18</v>
      </c>
      <c r="B69" s="133"/>
      <c r="C69" s="133"/>
      <c r="D69" s="133"/>
      <c r="E69" s="133"/>
      <c r="F69" s="133"/>
    </row>
    <row r="70" spans="1:6" ht="14.25">
      <c r="A70" s="95" t="s">
        <v>186</v>
      </c>
      <c r="B70" s="96" t="s">
        <v>4</v>
      </c>
      <c r="C70" s="96" t="s">
        <v>5</v>
      </c>
      <c r="D70" s="96" t="s">
        <v>6</v>
      </c>
      <c r="E70" s="96" t="s">
        <v>7</v>
      </c>
      <c r="F70" s="96" t="s">
        <v>206</v>
      </c>
    </row>
    <row r="71" spans="1:6" ht="14.25">
      <c r="A71" s="109" t="s">
        <v>190</v>
      </c>
      <c r="B71" s="110">
        <v>88643</v>
      </c>
      <c r="C71" s="110">
        <v>66165</v>
      </c>
      <c r="D71" s="110">
        <v>126118</v>
      </c>
      <c r="E71" s="110">
        <f aca="true" t="shared" si="6" ref="E71:E82">(B71+C71+D71)*0.36</f>
        <v>101133.36</v>
      </c>
      <c r="F71" s="110">
        <f aca="true" t="shared" si="7" ref="F71:F82">(B71+C71+D71)*0.64</f>
        <v>179792.64</v>
      </c>
    </row>
    <row r="72" spans="1:6" ht="14.25">
      <c r="A72" s="109" t="s">
        <v>191</v>
      </c>
      <c r="B72" s="110">
        <v>98293</v>
      </c>
      <c r="C72" s="110">
        <v>71372</v>
      </c>
      <c r="D72" s="110">
        <v>124142</v>
      </c>
      <c r="E72" s="110">
        <f t="shared" si="6"/>
        <v>105770.51999999999</v>
      </c>
      <c r="F72" s="110">
        <f t="shared" si="7"/>
        <v>188036.48</v>
      </c>
    </row>
    <row r="73" spans="1:6" ht="14.25">
      <c r="A73" s="109" t="s">
        <v>192</v>
      </c>
      <c r="B73" s="110">
        <v>70183</v>
      </c>
      <c r="C73" s="110">
        <v>60897</v>
      </c>
      <c r="D73" s="110">
        <v>111626</v>
      </c>
      <c r="E73" s="110">
        <f t="shared" si="6"/>
        <v>87374.16</v>
      </c>
      <c r="F73" s="110">
        <f t="shared" si="7"/>
        <v>155331.84</v>
      </c>
    </row>
    <row r="74" spans="1:6" ht="14.25">
      <c r="A74" s="109" t="s">
        <v>193</v>
      </c>
      <c r="B74" s="110">
        <v>70119</v>
      </c>
      <c r="C74" s="110">
        <v>54789</v>
      </c>
      <c r="D74" s="110">
        <v>121167</v>
      </c>
      <c r="E74" s="110">
        <f t="shared" si="6"/>
        <v>88587</v>
      </c>
      <c r="F74" s="110">
        <f t="shared" si="7"/>
        <v>157488</v>
      </c>
    </row>
    <row r="75" spans="1:6" ht="14.25">
      <c r="A75" s="109" t="s">
        <v>194</v>
      </c>
      <c r="B75" s="111">
        <v>72722</v>
      </c>
      <c r="C75" s="111">
        <v>56435</v>
      </c>
      <c r="D75" s="111">
        <v>117368</v>
      </c>
      <c r="E75" s="110">
        <f t="shared" si="6"/>
        <v>88749</v>
      </c>
      <c r="F75" s="110">
        <f t="shared" si="7"/>
        <v>157776</v>
      </c>
    </row>
    <row r="76" spans="1:6" ht="14.25">
      <c r="A76" s="109" t="s">
        <v>195</v>
      </c>
      <c r="B76" s="111">
        <v>56564</v>
      </c>
      <c r="C76" s="111">
        <v>44947</v>
      </c>
      <c r="D76" s="111">
        <v>81350</v>
      </c>
      <c r="E76" s="110">
        <f t="shared" si="6"/>
        <v>65829.95999999999</v>
      </c>
      <c r="F76" s="110">
        <f t="shared" si="7"/>
        <v>117031.04000000001</v>
      </c>
    </row>
    <row r="77" spans="1:6" ht="14.25">
      <c r="A77" s="109" t="s">
        <v>196</v>
      </c>
      <c r="B77" s="111">
        <v>42634</v>
      </c>
      <c r="C77" s="111">
        <v>32083</v>
      </c>
      <c r="D77" s="111">
        <v>58666</v>
      </c>
      <c r="E77" s="110">
        <f t="shared" si="6"/>
        <v>48017.88</v>
      </c>
      <c r="F77" s="110">
        <f t="shared" si="7"/>
        <v>85365.12</v>
      </c>
    </row>
    <row r="78" spans="1:6" ht="14.25">
      <c r="A78" s="109" t="s">
        <v>197</v>
      </c>
      <c r="B78" s="111">
        <v>19190</v>
      </c>
      <c r="C78" s="111">
        <v>17557</v>
      </c>
      <c r="D78" s="111">
        <v>33768</v>
      </c>
      <c r="E78" s="110">
        <f t="shared" si="6"/>
        <v>25385.399999999998</v>
      </c>
      <c r="F78" s="110">
        <f t="shared" si="7"/>
        <v>45129.6</v>
      </c>
    </row>
    <row r="79" spans="1:6" ht="14.25">
      <c r="A79" s="109" t="s">
        <v>198</v>
      </c>
      <c r="B79" s="111">
        <v>75818</v>
      </c>
      <c r="C79" s="111">
        <v>63141</v>
      </c>
      <c r="D79" s="111">
        <v>115183</v>
      </c>
      <c r="E79" s="110">
        <f t="shared" si="6"/>
        <v>91491.12</v>
      </c>
      <c r="F79" s="110">
        <f t="shared" si="7"/>
        <v>162650.88</v>
      </c>
    </row>
    <row r="80" spans="1:6" ht="14.25">
      <c r="A80" s="109" t="s">
        <v>199</v>
      </c>
      <c r="B80" s="110">
        <v>75414</v>
      </c>
      <c r="C80" s="110">
        <v>59710</v>
      </c>
      <c r="D80" s="110">
        <v>117438</v>
      </c>
      <c r="E80" s="110">
        <f t="shared" si="6"/>
        <v>90922.31999999999</v>
      </c>
      <c r="F80" s="110">
        <f t="shared" si="7"/>
        <v>161639.68</v>
      </c>
    </row>
    <row r="81" spans="1:6" ht="14.25">
      <c r="A81" s="109" t="s">
        <v>200</v>
      </c>
      <c r="B81" s="111">
        <v>100697</v>
      </c>
      <c r="C81" s="111">
        <v>73666</v>
      </c>
      <c r="D81" s="111">
        <v>127670</v>
      </c>
      <c r="E81" s="110">
        <f t="shared" si="6"/>
        <v>108731.87999999999</v>
      </c>
      <c r="F81" s="110">
        <f t="shared" si="7"/>
        <v>193301.12</v>
      </c>
    </row>
    <row r="82" spans="1:6" ht="14.25">
      <c r="A82" s="109" t="s">
        <v>201</v>
      </c>
      <c r="B82" s="111">
        <v>77254</v>
      </c>
      <c r="C82" s="111">
        <v>64890</v>
      </c>
      <c r="D82" s="111">
        <v>124543</v>
      </c>
      <c r="E82" s="110">
        <f t="shared" si="6"/>
        <v>96007.31999999999</v>
      </c>
      <c r="F82" s="110">
        <f t="shared" si="7"/>
        <v>170679.68</v>
      </c>
    </row>
    <row r="83" spans="1:6" s="103" customFormat="1" ht="14.25">
      <c r="A83" s="101" t="s">
        <v>344</v>
      </c>
      <c r="B83" s="102">
        <f>SUM(B71:B82)</f>
        <v>847531</v>
      </c>
      <c r="C83" s="102">
        <f>SUM(C71:C82)</f>
        <v>665652</v>
      </c>
      <c r="D83" s="102">
        <f>SUM(D71:D82)</f>
        <v>1259039</v>
      </c>
      <c r="E83" s="102">
        <f>SUM(E71:E82)</f>
        <v>997999.9199999999</v>
      </c>
      <c r="F83" s="102">
        <f>SUM(F71:F82)</f>
        <v>1774222.0799999998</v>
      </c>
    </row>
    <row r="84" spans="1:6" s="103" customFormat="1" ht="14.25">
      <c r="A84" s="112"/>
      <c r="B84" s="106">
        <v>0.32</v>
      </c>
      <c r="C84" s="106">
        <v>0.24</v>
      </c>
      <c r="D84" s="106">
        <v>0.44</v>
      </c>
      <c r="E84" s="106">
        <v>0.36</v>
      </c>
      <c r="F84" s="106">
        <v>0.64</v>
      </c>
    </row>
    <row r="85" spans="1:6" s="103" customFormat="1" ht="14.25">
      <c r="A85" s="112"/>
      <c r="B85" s="113"/>
      <c r="C85" s="113"/>
      <c r="D85" s="113">
        <f>B83+C83+D83</f>
        <v>2772222</v>
      </c>
      <c r="E85" s="113"/>
      <c r="F85" s="113">
        <f>E83+F83</f>
        <v>2772222</v>
      </c>
    </row>
    <row r="88" spans="1:6" ht="12.75" customHeight="1">
      <c r="A88" s="134" t="s">
        <v>23</v>
      </c>
      <c r="B88" s="134"/>
      <c r="C88" s="134"/>
      <c r="D88" s="134"/>
      <c r="E88" s="134"/>
      <c r="F88" s="134"/>
    </row>
    <row r="89" spans="1:6" ht="14.25">
      <c r="A89" s="134"/>
      <c r="B89" s="134"/>
      <c r="C89" s="134"/>
      <c r="D89" s="134"/>
      <c r="E89" s="134"/>
      <c r="F89" s="134"/>
    </row>
    <row r="90" spans="1:6" ht="14.25">
      <c r="A90" s="133" t="s">
        <v>21</v>
      </c>
      <c r="B90" s="133"/>
      <c r="C90" s="133"/>
      <c r="D90" s="133"/>
      <c r="E90" s="133"/>
      <c r="F90" s="133"/>
    </row>
    <row r="91" spans="1:6" ht="14.25">
      <c r="A91" s="95" t="s">
        <v>186</v>
      </c>
      <c r="B91" s="96" t="s">
        <v>4</v>
      </c>
      <c r="C91" s="96" t="s">
        <v>5</v>
      </c>
      <c r="D91" s="96" t="s">
        <v>6</v>
      </c>
      <c r="E91" s="96" t="s">
        <v>7</v>
      </c>
      <c r="F91" s="96" t="s">
        <v>206</v>
      </c>
    </row>
    <row r="92" spans="1:6" ht="14.25">
      <c r="A92" s="109" t="s">
        <v>190</v>
      </c>
      <c r="B92" s="110">
        <v>214651</v>
      </c>
      <c r="C92" s="114">
        <v>163381</v>
      </c>
      <c r="D92" s="110">
        <v>307299</v>
      </c>
      <c r="E92" s="110">
        <f aca="true" t="shared" si="8" ref="E92:E103">(B92+C92+D92)*0.36</f>
        <v>246719.16</v>
      </c>
      <c r="F92" s="110">
        <f aca="true" t="shared" si="9" ref="F92:F103">(B92+C92+D92)*0.64</f>
        <v>438611.84</v>
      </c>
    </row>
    <row r="93" spans="1:6" ht="14.25">
      <c r="A93" s="109" t="s">
        <v>191</v>
      </c>
      <c r="B93" s="110">
        <v>227250</v>
      </c>
      <c r="C93" s="110">
        <v>163307</v>
      </c>
      <c r="D93" s="110">
        <v>284949</v>
      </c>
      <c r="E93" s="110">
        <f t="shared" si="8"/>
        <v>243182.16</v>
      </c>
      <c r="F93" s="110">
        <f t="shared" si="9"/>
        <v>432323.84</v>
      </c>
    </row>
    <row r="94" spans="1:6" ht="14.25">
      <c r="A94" s="109" t="s">
        <v>192</v>
      </c>
      <c r="B94" s="110">
        <v>182410</v>
      </c>
      <c r="C94" s="110">
        <v>146092</v>
      </c>
      <c r="D94" s="110">
        <v>264576</v>
      </c>
      <c r="E94" s="110">
        <f t="shared" si="8"/>
        <v>213508.08</v>
      </c>
      <c r="F94" s="110">
        <f t="shared" si="9"/>
        <v>379569.92</v>
      </c>
    </row>
    <row r="95" spans="1:6" ht="14.25">
      <c r="A95" s="109" t="s">
        <v>193</v>
      </c>
      <c r="B95" s="110">
        <v>147458</v>
      </c>
      <c r="C95" s="114">
        <v>107946</v>
      </c>
      <c r="D95" s="110">
        <v>232413</v>
      </c>
      <c r="E95" s="110">
        <f t="shared" si="8"/>
        <v>175614.12</v>
      </c>
      <c r="F95" s="110">
        <f t="shared" si="9"/>
        <v>312202.88</v>
      </c>
    </row>
    <row r="96" spans="1:6" ht="14.25">
      <c r="A96" s="109" t="s">
        <v>194</v>
      </c>
      <c r="B96" s="111">
        <v>193730</v>
      </c>
      <c r="C96" s="111">
        <v>139692</v>
      </c>
      <c r="D96" s="111">
        <v>272407</v>
      </c>
      <c r="E96" s="110">
        <f t="shared" si="8"/>
        <v>218098.44</v>
      </c>
      <c r="F96" s="110">
        <f t="shared" si="9"/>
        <v>387730.56</v>
      </c>
    </row>
    <row r="97" spans="1:6" ht="14.25">
      <c r="A97" s="109" t="s">
        <v>195</v>
      </c>
      <c r="B97" s="111">
        <v>230309</v>
      </c>
      <c r="C97" s="111">
        <v>176332</v>
      </c>
      <c r="D97" s="111">
        <v>314831</v>
      </c>
      <c r="E97" s="110">
        <f t="shared" si="8"/>
        <v>259729.91999999998</v>
      </c>
      <c r="F97" s="110">
        <f t="shared" si="9"/>
        <v>461742.08</v>
      </c>
    </row>
    <row r="98" spans="1:6" ht="12.75" customHeight="1">
      <c r="A98" s="109" t="s">
        <v>196</v>
      </c>
      <c r="B98" s="111">
        <v>221743</v>
      </c>
      <c r="C98" s="111">
        <v>181747</v>
      </c>
      <c r="D98" s="111">
        <v>320303</v>
      </c>
      <c r="E98" s="110">
        <f t="shared" si="8"/>
        <v>260565.47999999998</v>
      </c>
      <c r="F98" s="110">
        <f t="shared" si="9"/>
        <v>463227.52</v>
      </c>
    </row>
    <row r="99" spans="1:6" ht="14.25">
      <c r="A99" s="109" t="s">
        <v>197</v>
      </c>
      <c r="B99" s="111">
        <v>197922</v>
      </c>
      <c r="C99" s="111">
        <v>148989</v>
      </c>
      <c r="D99" s="111">
        <v>297277</v>
      </c>
      <c r="E99" s="110">
        <f t="shared" si="8"/>
        <v>231907.68</v>
      </c>
      <c r="F99" s="110">
        <f t="shared" si="9"/>
        <v>412280.32</v>
      </c>
    </row>
    <row r="100" spans="1:6" ht="14.25">
      <c r="A100" s="109" t="s">
        <v>198</v>
      </c>
      <c r="B100" s="111">
        <v>196963</v>
      </c>
      <c r="C100" s="111">
        <v>159508</v>
      </c>
      <c r="D100" s="111">
        <v>281424</v>
      </c>
      <c r="E100" s="110">
        <f t="shared" si="8"/>
        <v>229642.19999999998</v>
      </c>
      <c r="F100" s="110">
        <f t="shared" si="9"/>
        <v>408252.8</v>
      </c>
    </row>
    <row r="101" spans="1:6" ht="14.25">
      <c r="A101" s="109" t="s">
        <v>199</v>
      </c>
      <c r="B101" s="110">
        <v>250292</v>
      </c>
      <c r="C101" s="110">
        <v>188368</v>
      </c>
      <c r="D101" s="110">
        <v>371705</v>
      </c>
      <c r="E101" s="110">
        <f t="shared" si="8"/>
        <v>291731.39999999997</v>
      </c>
      <c r="F101" s="110">
        <f t="shared" si="9"/>
        <v>518633.60000000003</v>
      </c>
    </row>
    <row r="102" spans="1:6" ht="14.25">
      <c r="A102" s="109" t="s">
        <v>200</v>
      </c>
      <c r="B102" s="111">
        <v>294899</v>
      </c>
      <c r="C102" s="111">
        <v>209580</v>
      </c>
      <c r="D102" s="111">
        <v>366850</v>
      </c>
      <c r="E102" s="110">
        <f t="shared" si="8"/>
        <v>313678.44</v>
      </c>
      <c r="F102" s="110">
        <f t="shared" si="9"/>
        <v>557650.56</v>
      </c>
    </row>
    <row r="103" spans="1:6" ht="14.25">
      <c r="A103" s="109" t="s">
        <v>201</v>
      </c>
      <c r="B103" s="111">
        <v>255214</v>
      </c>
      <c r="C103" s="111">
        <v>209029</v>
      </c>
      <c r="D103" s="111">
        <v>402620</v>
      </c>
      <c r="E103" s="110">
        <f t="shared" si="8"/>
        <v>312070.68</v>
      </c>
      <c r="F103" s="110">
        <f t="shared" si="9"/>
        <v>554792.3200000001</v>
      </c>
    </row>
    <row r="104" spans="1:6" s="103" customFormat="1" ht="14.25">
      <c r="A104" s="101" t="s">
        <v>344</v>
      </c>
      <c r="B104" s="102">
        <f>SUM(B92:B103)</f>
        <v>2612841</v>
      </c>
      <c r="C104" s="102">
        <f>SUM(C92:C103)</f>
        <v>1993971</v>
      </c>
      <c r="D104" s="102">
        <f>SUM(D92:D103)</f>
        <v>3716654</v>
      </c>
      <c r="E104" s="102">
        <f>SUM(E92:E103)</f>
        <v>2996447.76</v>
      </c>
      <c r="F104" s="102">
        <f>SUM(F92:F103)</f>
        <v>5327018.24</v>
      </c>
    </row>
    <row r="105" spans="1:6" s="103" customFormat="1" ht="14.25">
      <c r="A105" s="112"/>
      <c r="B105" s="106">
        <v>0.32</v>
      </c>
      <c r="C105" s="106">
        <v>0.24</v>
      </c>
      <c r="D105" s="106">
        <v>0.44</v>
      </c>
      <c r="E105" s="106">
        <v>0.36</v>
      </c>
      <c r="F105" s="106">
        <v>0.64</v>
      </c>
    </row>
    <row r="106" spans="1:6" s="103" customFormat="1" ht="14.25">
      <c r="A106" s="112"/>
      <c r="B106" s="113"/>
      <c r="C106" s="113"/>
      <c r="D106" s="113">
        <f>B104+C104+D104</f>
        <v>8323466</v>
      </c>
      <c r="E106" s="113"/>
      <c r="F106" s="113">
        <f>E104+F104</f>
        <v>8323466</v>
      </c>
    </row>
    <row r="109" spans="1:6" ht="14.25">
      <c r="A109" s="134" t="s">
        <v>26</v>
      </c>
      <c r="B109" s="134"/>
      <c r="C109" s="134"/>
      <c r="D109" s="134"/>
      <c r="E109" s="134"/>
      <c r="F109" s="134"/>
    </row>
    <row r="110" spans="1:6" ht="14.25">
      <c r="A110" s="134"/>
      <c r="B110" s="134"/>
      <c r="C110" s="134"/>
      <c r="D110" s="134"/>
      <c r="E110" s="134"/>
      <c r="F110" s="134"/>
    </row>
    <row r="111" spans="1:6" ht="14.25">
      <c r="A111" s="133" t="s">
        <v>24</v>
      </c>
      <c r="B111" s="133"/>
      <c r="C111" s="133"/>
      <c r="D111" s="133"/>
      <c r="E111" s="133"/>
      <c r="F111" s="133"/>
    </row>
    <row r="112" spans="1:6" ht="14.25">
      <c r="A112" s="95" t="s">
        <v>186</v>
      </c>
      <c r="B112" s="96" t="s">
        <v>4</v>
      </c>
      <c r="C112" s="96" t="s">
        <v>5</v>
      </c>
      <c r="D112" s="96" t="s">
        <v>6</v>
      </c>
      <c r="E112" s="96" t="s">
        <v>7</v>
      </c>
      <c r="F112" s="96" t="s">
        <v>206</v>
      </c>
    </row>
    <row r="113" spans="1:6" ht="14.25">
      <c r="A113" s="109" t="s">
        <v>190</v>
      </c>
      <c r="B113" s="110">
        <v>126175</v>
      </c>
      <c r="C113" s="110">
        <v>91700</v>
      </c>
      <c r="D113" s="110">
        <v>176332</v>
      </c>
      <c r="E113" s="110">
        <f aca="true" t="shared" si="10" ref="E113:E124">(B113+C113+D113)*0.36</f>
        <v>141914.52</v>
      </c>
      <c r="F113" s="110">
        <f aca="true" t="shared" si="11" ref="F113:F124">(B113+C113+D113)*0.64</f>
        <v>252292.48</v>
      </c>
    </row>
    <row r="114" spans="1:6" ht="14.25">
      <c r="A114" s="109" t="s">
        <v>191</v>
      </c>
      <c r="B114" s="110">
        <v>141837</v>
      </c>
      <c r="C114" s="110">
        <v>100536</v>
      </c>
      <c r="D114" s="110">
        <v>171552</v>
      </c>
      <c r="E114" s="110">
        <f t="shared" si="10"/>
        <v>149013</v>
      </c>
      <c r="F114" s="110">
        <f t="shared" si="11"/>
        <v>264912</v>
      </c>
    </row>
    <row r="115" spans="1:6" ht="14.25">
      <c r="A115" s="109" t="s">
        <v>192</v>
      </c>
      <c r="B115" s="110">
        <v>110683</v>
      </c>
      <c r="C115" s="110">
        <v>97292</v>
      </c>
      <c r="D115" s="110">
        <v>174135</v>
      </c>
      <c r="E115" s="110">
        <f t="shared" si="10"/>
        <v>137559.6</v>
      </c>
      <c r="F115" s="110">
        <f t="shared" si="11"/>
        <v>244550.4</v>
      </c>
    </row>
    <row r="116" spans="1:6" ht="14.25">
      <c r="A116" s="109" t="s">
        <v>193</v>
      </c>
      <c r="B116" s="110">
        <v>126825</v>
      </c>
      <c r="C116" s="110">
        <v>94476</v>
      </c>
      <c r="D116" s="110">
        <v>207706</v>
      </c>
      <c r="E116" s="110">
        <f t="shared" si="10"/>
        <v>154442.52</v>
      </c>
      <c r="F116" s="110">
        <f t="shared" si="11"/>
        <v>274564.48</v>
      </c>
    </row>
    <row r="117" spans="1:6" ht="14.25">
      <c r="A117" s="109" t="s">
        <v>194</v>
      </c>
      <c r="B117" s="111">
        <v>133620</v>
      </c>
      <c r="C117" s="111">
        <v>97582</v>
      </c>
      <c r="D117" s="111">
        <v>198576</v>
      </c>
      <c r="E117" s="110">
        <f t="shared" si="10"/>
        <v>154720.08</v>
      </c>
      <c r="F117" s="110">
        <f t="shared" si="11"/>
        <v>275057.92</v>
      </c>
    </row>
    <row r="118" spans="1:6" ht="14.25">
      <c r="A118" s="109" t="s">
        <v>195</v>
      </c>
      <c r="B118" s="111">
        <v>126978</v>
      </c>
      <c r="C118" s="111">
        <v>94339</v>
      </c>
      <c r="D118" s="111">
        <v>166630</v>
      </c>
      <c r="E118" s="110">
        <f t="shared" si="10"/>
        <v>139660.91999999998</v>
      </c>
      <c r="F118" s="110">
        <f t="shared" si="11"/>
        <v>248286.08000000002</v>
      </c>
    </row>
    <row r="119" spans="1:6" ht="14.25">
      <c r="A119" s="109" t="s">
        <v>196</v>
      </c>
      <c r="B119" s="111">
        <v>133516</v>
      </c>
      <c r="C119" s="111">
        <v>107124</v>
      </c>
      <c r="D119" s="111">
        <v>189140</v>
      </c>
      <c r="E119" s="110">
        <f t="shared" si="10"/>
        <v>154720.8</v>
      </c>
      <c r="F119" s="110">
        <f t="shared" si="11"/>
        <v>275059.2</v>
      </c>
    </row>
    <row r="120" spans="1:6" ht="14.25">
      <c r="A120" s="109" t="s">
        <v>197</v>
      </c>
      <c r="B120" s="111">
        <v>128115</v>
      </c>
      <c r="C120" s="111">
        <v>95513</v>
      </c>
      <c r="D120" s="111">
        <v>195615</v>
      </c>
      <c r="E120" s="110">
        <f t="shared" si="10"/>
        <v>150927.47999999998</v>
      </c>
      <c r="F120" s="110">
        <f t="shared" si="11"/>
        <v>268315.52</v>
      </c>
    </row>
    <row r="121" spans="1:6" ht="14.25">
      <c r="A121" s="109" t="s">
        <v>198</v>
      </c>
      <c r="B121" s="111">
        <v>135845</v>
      </c>
      <c r="C121" s="111">
        <v>108198</v>
      </c>
      <c r="D121" s="111">
        <v>191748</v>
      </c>
      <c r="E121" s="110">
        <f t="shared" si="10"/>
        <v>156884.75999999998</v>
      </c>
      <c r="F121" s="110">
        <f t="shared" si="11"/>
        <v>278906.24</v>
      </c>
    </row>
    <row r="122" spans="1:6" ht="14.25">
      <c r="A122" s="109" t="s">
        <v>199</v>
      </c>
      <c r="B122" s="110">
        <v>131634</v>
      </c>
      <c r="C122" s="110">
        <v>96990</v>
      </c>
      <c r="D122" s="110">
        <v>197855</v>
      </c>
      <c r="E122" s="110">
        <f t="shared" si="10"/>
        <v>153532.44</v>
      </c>
      <c r="F122" s="110">
        <f t="shared" si="11"/>
        <v>272946.56</v>
      </c>
    </row>
    <row r="123" spans="1:6" ht="14.25">
      <c r="A123" s="109" t="s">
        <v>200</v>
      </c>
      <c r="B123" s="111">
        <v>151913</v>
      </c>
      <c r="C123" s="111">
        <v>105757</v>
      </c>
      <c r="D123" s="111">
        <v>183801</v>
      </c>
      <c r="E123" s="110">
        <f t="shared" si="10"/>
        <v>158929.56</v>
      </c>
      <c r="F123" s="110">
        <f t="shared" si="11"/>
        <v>282541.44</v>
      </c>
    </row>
    <row r="124" spans="1:6" ht="14.25">
      <c r="A124" s="109" t="s">
        <v>201</v>
      </c>
      <c r="B124" s="111">
        <v>131030</v>
      </c>
      <c r="C124" s="111">
        <v>106032</v>
      </c>
      <c r="D124" s="111">
        <v>202967</v>
      </c>
      <c r="E124" s="110">
        <f t="shared" si="10"/>
        <v>158410.44</v>
      </c>
      <c r="F124" s="110">
        <f t="shared" si="11"/>
        <v>281618.56</v>
      </c>
    </row>
    <row r="125" spans="1:6" ht="14.25">
      <c r="A125" s="101" t="s">
        <v>344</v>
      </c>
      <c r="B125" s="102">
        <f>SUM(B113:B124)</f>
        <v>1578171</v>
      </c>
      <c r="C125" s="102">
        <f>SUM(C113:C124)</f>
        <v>1195539</v>
      </c>
      <c r="D125" s="102">
        <f>SUM(D113:D124)</f>
        <v>2256057</v>
      </c>
      <c r="E125" s="102">
        <f>SUM(E113:E124)</f>
        <v>1810716.1199999999</v>
      </c>
      <c r="F125" s="102">
        <f>SUM(F113:F124)</f>
        <v>3219050.8800000004</v>
      </c>
    </row>
    <row r="126" spans="2:6" ht="14.25">
      <c r="B126" s="106">
        <v>0.32</v>
      </c>
      <c r="C126" s="106">
        <v>0.24</v>
      </c>
      <c r="D126" s="106">
        <v>0.44</v>
      </c>
      <c r="E126" s="106">
        <v>0.36</v>
      </c>
      <c r="F126" s="106">
        <v>0.64</v>
      </c>
    </row>
    <row r="127" spans="4:6" ht="14.25">
      <c r="D127" s="40">
        <f>B125+C125+D125</f>
        <v>5029767</v>
      </c>
      <c r="E127" s="40"/>
      <c r="F127" s="40">
        <f>E125+F125</f>
        <v>5029767</v>
      </c>
    </row>
    <row r="130" spans="1:6" ht="14.25">
      <c r="A130" s="134" t="s">
        <v>29</v>
      </c>
      <c r="B130" s="134"/>
      <c r="C130" s="134"/>
      <c r="D130" s="134"/>
      <c r="E130" s="134"/>
      <c r="F130" s="134"/>
    </row>
    <row r="131" spans="1:6" ht="14.25">
      <c r="A131" s="134"/>
      <c r="B131" s="134"/>
      <c r="C131" s="134"/>
      <c r="D131" s="134"/>
      <c r="E131" s="134"/>
      <c r="F131" s="134"/>
    </row>
    <row r="132" spans="1:6" ht="14.25">
      <c r="A132" s="133" t="s">
        <v>27</v>
      </c>
      <c r="B132" s="133"/>
      <c r="C132" s="133"/>
      <c r="D132" s="133"/>
      <c r="E132" s="133"/>
      <c r="F132" s="133"/>
    </row>
    <row r="133" spans="1:6" ht="14.25">
      <c r="A133" s="95" t="s">
        <v>186</v>
      </c>
      <c r="B133" s="96" t="s">
        <v>4</v>
      </c>
      <c r="C133" s="96" t="s">
        <v>5</v>
      </c>
      <c r="D133" s="96" t="s">
        <v>6</v>
      </c>
      <c r="E133" s="96" t="s">
        <v>7</v>
      </c>
      <c r="F133" s="96" t="s">
        <v>206</v>
      </c>
    </row>
    <row r="134" spans="1:6" ht="14.25">
      <c r="A134" s="109" t="s">
        <v>190</v>
      </c>
      <c r="B134" s="110">
        <v>71213</v>
      </c>
      <c r="C134" s="110">
        <v>54202</v>
      </c>
      <c r="D134" s="110">
        <v>103118</v>
      </c>
      <c r="E134" s="110">
        <f aca="true" t="shared" si="12" ref="E134:E145">(B134+C134+D134)*0.36</f>
        <v>82271.87999999999</v>
      </c>
      <c r="F134" s="110">
        <f aca="true" t="shared" si="13" ref="F134:F145">(B134+C134+D134)*0.64</f>
        <v>146261.12</v>
      </c>
    </row>
    <row r="135" spans="1:6" ht="14.25">
      <c r="A135" s="109" t="s">
        <v>191</v>
      </c>
      <c r="B135" s="110">
        <v>82066</v>
      </c>
      <c r="C135" s="110">
        <v>58156</v>
      </c>
      <c r="D135" s="110">
        <v>101781</v>
      </c>
      <c r="E135" s="110">
        <f t="shared" si="12"/>
        <v>87121.08</v>
      </c>
      <c r="F135" s="110">
        <f t="shared" si="13"/>
        <v>154881.92</v>
      </c>
    </row>
    <row r="136" spans="1:6" ht="14.25">
      <c r="A136" s="109" t="s">
        <v>192</v>
      </c>
      <c r="B136" s="110">
        <v>71398</v>
      </c>
      <c r="C136" s="110">
        <v>58479</v>
      </c>
      <c r="D136" s="110">
        <v>104124</v>
      </c>
      <c r="E136" s="110">
        <f t="shared" si="12"/>
        <v>84240.36</v>
      </c>
      <c r="F136" s="110">
        <f t="shared" si="13"/>
        <v>149760.64</v>
      </c>
    </row>
    <row r="137" spans="1:6" ht="14.25">
      <c r="A137" s="109" t="s">
        <v>193</v>
      </c>
      <c r="B137" s="110">
        <v>65124</v>
      </c>
      <c r="C137" s="110">
        <v>50486</v>
      </c>
      <c r="D137" s="110">
        <v>112565</v>
      </c>
      <c r="E137" s="110">
        <f t="shared" si="12"/>
        <v>82143</v>
      </c>
      <c r="F137" s="110">
        <f t="shared" si="13"/>
        <v>146032</v>
      </c>
    </row>
    <row r="138" spans="1:6" ht="14.25">
      <c r="A138" s="109" t="s">
        <v>194</v>
      </c>
      <c r="B138" s="111">
        <v>27104</v>
      </c>
      <c r="C138" s="111">
        <v>22918</v>
      </c>
      <c r="D138" s="111">
        <v>57896</v>
      </c>
      <c r="E138" s="110">
        <f t="shared" si="12"/>
        <v>38850.479999999996</v>
      </c>
      <c r="F138" s="110">
        <f t="shared" si="13"/>
        <v>69067.52</v>
      </c>
    </row>
    <row r="139" spans="1:6" ht="14.25">
      <c r="A139" s="109" t="s">
        <v>195</v>
      </c>
      <c r="B139" s="111">
        <v>1553</v>
      </c>
      <c r="C139" s="111">
        <v>905</v>
      </c>
      <c r="D139" s="111">
        <v>654</v>
      </c>
      <c r="E139" s="110">
        <f t="shared" si="12"/>
        <v>1120.32</v>
      </c>
      <c r="F139" s="110">
        <f t="shared" si="13"/>
        <v>1991.68</v>
      </c>
    </row>
    <row r="140" spans="1:6" ht="14.25">
      <c r="A140" s="109" t="s">
        <v>196</v>
      </c>
      <c r="B140" s="111">
        <v>10469</v>
      </c>
      <c r="C140" s="111">
        <v>8984</v>
      </c>
      <c r="D140" s="111">
        <v>17980</v>
      </c>
      <c r="E140" s="110">
        <f t="shared" si="12"/>
        <v>13475.88</v>
      </c>
      <c r="F140" s="110">
        <f t="shared" si="13"/>
        <v>23957.12</v>
      </c>
    </row>
    <row r="141" spans="1:6" ht="14.25">
      <c r="A141" s="109" t="s">
        <v>197</v>
      </c>
      <c r="B141" s="111">
        <v>27917</v>
      </c>
      <c r="C141" s="111">
        <v>18836</v>
      </c>
      <c r="D141" s="111">
        <v>37374</v>
      </c>
      <c r="E141" s="110">
        <f t="shared" si="12"/>
        <v>30285.719999999998</v>
      </c>
      <c r="F141" s="110">
        <f t="shared" si="13"/>
        <v>53841.28</v>
      </c>
    </row>
    <row r="142" spans="1:6" ht="14.25">
      <c r="A142" s="109" t="s">
        <v>198</v>
      </c>
      <c r="B142" s="111">
        <v>65764</v>
      </c>
      <c r="C142" s="111">
        <v>53491</v>
      </c>
      <c r="D142" s="111">
        <v>89966</v>
      </c>
      <c r="E142" s="110">
        <f t="shared" si="12"/>
        <v>75319.56</v>
      </c>
      <c r="F142" s="110">
        <f t="shared" si="13"/>
        <v>133901.44</v>
      </c>
    </row>
    <row r="143" spans="1:6" ht="14.25">
      <c r="A143" s="109" t="s">
        <v>199</v>
      </c>
      <c r="B143" s="110">
        <v>61340</v>
      </c>
      <c r="C143" s="110">
        <v>40677</v>
      </c>
      <c r="D143" s="110">
        <v>87374</v>
      </c>
      <c r="E143" s="110">
        <f t="shared" si="12"/>
        <v>68180.76</v>
      </c>
      <c r="F143" s="110">
        <f t="shared" si="13"/>
        <v>121210.24</v>
      </c>
    </row>
    <row r="144" spans="1:6" ht="14.25">
      <c r="A144" s="109" t="s">
        <v>200</v>
      </c>
      <c r="B144" s="111">
        <v>78567</v>
      </c>
      <c r="C144" s="111">
        <v>56006</v>
      </c>
      <c r="D144" s="111">
        <v>96602</v>
      </c>
      <c r="E144" s="110">
        <f t="shared" si="12"/>
        <v>83223</v>
      </c>
      <c r="F144" s="110">
        <f t="shared" si="13"/>
        <v>147952</v>
      </c>
    </row>
    <row r="145" spans="1:6" ht="14.25">
      <c r="A145" s="109" t="s">
        <v>201</v>
      </c>
      <c r="B145" s="111">
        <v>70205</v>
      </c>
      <c r="C145" s="111">
        <v>56825</v>
      </c>
      <c r="D145" s="111">
        <v>109035</v>
      </c>
      <c r="E145" s="110">
        <f t="shared" si="12"/>
        <v>84983.4</v>
      </c>
      <c r="F145" s="110">
        <f t="shared" si="13"/>
        <v>151081.6</v>
      </c>
    </row>
    <row r="146" spans="1:6" ht="14.25">
      <c r="A146" s="101" t="s">
        <v>344</v>
      </c>
      <c r="B146" s="102">
        <f>SUM(B134:B145)</f>
        <v>632720</v>
      </c>
      <c r="C146" s="102">
        <f>SUM(C134:C145)</f>
        <v>479965</v>
      </c>
      <c r="D146" s="102">
        <f>SUM(D134:D145)</f>
        <v>918469</v>
      </c>
      <c r="E146" s="102">
        <f>SUM(E134:E145)</f>
        <v>731215.44</v>
      </c>
      <c r="F146" s="102">
        <f>SUM(F134:F145)</f>
        <v>1299938.5600000003</v>
      </c>
    </row>
    <row r="147" spans="1:6" ht="14.25">
      <c r="A147" s="112"/>
      <c r="B147" s="106">
        <v>0.32</v>
      </c>
      <c r="C147" s="106">
        <v>0.24</v>
      </c>
      <c r="D147" s="106">
        <v>0.44</v>
      </c>
      <c r="E147" s="106">
        <v>0.36</v>
      </c>
      <c r="F147" s="106">
        <v>0.64</v>
      </c>
    </row>
    <row r="148" spans="1:6" ht="14.25">
      <c r="A148" s="112"/>
      <c r="B148" s="113"/>
      <c r="C148" s="113"/>
      <c r="D148" s="113">
        <f>B146+C146+D146</f>
        <v>2031154</v>
      </c>
      <c r="E148" s="113"/>
      <c r="F148" s="113">
        <f>E146+F146</f>
        <v>2031154.0000000002</v>
      </c>
    </row>
    <row r="151" spans="1:6" ht="14.25">
      <c r="A151" s="134" t="s">
        <v>32</v>
      </c>
      <c r="B151" s="134"/>
      <c r="C151" s="134"/>
      <c r="D151" s="134"/>
      <c r="E151" s="134"/>
      <c r="F151" s="134"/>
    </row>
    <row r="152" spans="1:6" ht="14.25">
      <c r="A152" s="134"/>
      <c r="B152" s="134"/>
      <c r="C152" s="134"/>
      <c r="D152" s="134"/>
      <c r="E152" s="134"/>
      <c r="F152" s="134"/>
    </row>
    <row r="153" spans="1:6" ht="14.25">
      <c r="A153" s="133" t="s">
        <v>30</v>
      </c>
      <c r="B153" s="133"/>
      <c r="C153" s="133"/>
      <c r="D153" s="133"/>
      <c r="E153" s="133"/>
      <c r="F153" s="133"/>
    </row>
    <row r="154" spans="1:6" ht="14.25">
      <c r="A154" s="95" t="s">
        <v>186</v>
      </c>
      <c r="B154" s="96" t="s">
        <v>4</v>
      </c>
      <c r="C154" s="96" t="s">
        <v>5</v>
      </c>
      <c r="D154" s="96" t="s">
        <v>6</v>
      </c>
      <c r="E154" s="96" t="s">
        <v>7</v>
      </c>
      <c r="F154" s="96" t="s">
        <v>206</v>
      </c>
    </row>
    <row r="155" spans="1:6" ht="14.25">
      <c r="A155" s="109" t="s">
        <v>190</v>
      </c>
      <c r="B155" s="110">
        <v>253</v>
      </c>
      <c r="C155" s="110">
        <v>215</v>
      </c>
      <c r="D155" s="110">
        <v>427</v>
      </c>
      <c r="E155" s="110">
        <f aca="true" t="shared" si="14" ref="E155:E166">(B155+C155+D155)*0.36</f>
        <v>322.2</v>
      </c>
      <c r="F155" s="110">
        <f aca="true" t="shared" si="15" ref="F155:F166">(B155+C155+D155)*0.64</f>
        <v>572.8000000000001</v>
      </c>
    </row>
    <row r="156" spans="1:6" ht="14.25">
      <c r="A156" s="109" t="s">
        <v>191</v>
      </c>
      <c r="B156" s="110">
        <v>431</v>
      </c>
      <c r="C156" s="110">
        <v>337</v>
      </c>
      <c r="D156" s="110">
        <v>605</v>
      </c>
      <c r="E156" s="110">
        <f t="shared" si="14"/>
        <v>494.28</v>
      </c>
      <c r="F156" s="110">
        <f t="shared" si="15"/>
        <v>878.72</v>
      </c>
    </row>
    <row r="157" spans="1:6" ht="14.25">
      <c r="A157" s="109" t="s">
        <v>192</v>
      </c>
      <c r="B157" s="110">
        <v>305</v>
      </c>
      <c r="C157" s="110">
        <v>274</v>
      </c>
      <c r="D157" s="110">
        <v>502</v>
      </c>
      <c r="E157" s="110">
        <f t="shared" si="14"/>
        <v>389.15999999999997</v>
      </c>
      <c r="F157" s="110">
        <f t="shared" si="15"/>
        <v>691.84</v>
      </c>
    </row>
    <row r="158" spans="1:6" ht="14.25">
      <c r="A158" s="109" t="s">
        <v>193</v>
      </c>
      <c r="B158" s="110">
        <v>262</v>
      </c>
      <c r="C158" s="110">
        <v>216</v>
      </c>
      <c r="D158" s="110">
        <v>492</v>
      </c>
      <c r="E158" s="110">
        <f t="shared" si="14"/>
        <v>349.2</v>
      </c>
      <c r="F158" s="110">
        <f t="shared" si="15"/>
        <v>620.8000000000001</v>
      </c>
    </row>
    <row r="159" spans="1:6" ht="14.25">
      <c r="A159" s="109" t="s">
        <v>194</v>
      </c>
      <c r="B159" s="111">
        <v>215</v>
      </c>
      <c r="C159" s="111">
        <v>184</v>
      </c>
      <c r="D159" s="111">
        <v>394</v>
      </c>
      <c r="E159" s="110">
        <f t="shared" si="14"/>
        <v>285.47999999999996</v>
      </c>
      <c r="F159" s="110">
        <f t="shared" si="15"/>
        <v>507.52000000000004</v>
      </c>
    </row>
    <row r="160" spans="1:6" ht="14.25">
      <c r="A160" s="109" t="s">
        <v>195</v>
      </c>
      <c r="B160" s="111">
        <v>193</v>
      </c>
      <c r="C160" s="111">
        <v>166</v>
      </c>
      <c r="D160" s="111">
        <v>305</v>
      </c>
      <c r="E160" s="110">
        <f t="shared" si="14"/>
        <v>239.04</v>
      </c>
      <c r="F160" s="110">
        <f t="shared" si="15"/>
        <v>424.96000000000004</v>
      </c>
    </row>
    <row r="161" spans="1:6" ht="14.25">
      <c r="A161" s="109" t="s">
        <v>196</v>
      </c>
      <c r="B161" s="111">
        <v>223</v>
      </c>
      <c r="C161" s="111">
        <v>207</v>
      </c>
      <c r="D161" s="111">
        <v>379</v>
      </c>
      <c r="E161" s="110">
        <f t="shared" si="14"/>
        <v>291.24</v>
      </c>
      <c r="F161" s="110">
        <f t="shared" si="15"/>
        <v>517.76</v>
      </c>
    </row>
    <row r="162" spans="1:6" ht="14.25">
      <c r="A162" s="109" t="s">
        <v>197</v>
      </c>
      <c r="B162" s="111">
        <v>195</v>
      </c>
      <c r="C162" s="111">
        <v>165</v>
      </c>
      <c r="D162" s="111">
        <v>356</v>
      </c>
      <c r="E162" s="110">
        <f t="shared" si="14"/>
        <v>257.76</v>
      </c>
      <c r="F162" s="110">
        <f t="shared" si="15"/>
        <v>458.24</v>
      </c>
    </row>
    <row r="163" spans="1:6" ht="14.25">
      <c r="A163" s="109" t="s">
        <v>198</v>
      </c>
      <c r="B163" s="111">
        <v>246</v>
      </c>
      <c r="C163" s="111">
        <v>216</v>
      </c>
      <c r="D163" s="111">
        <v>402</v>
      </c>
      <c r="E163" s="110">
        <f t="shared" si="14"/>
        <v>311.03999999999996</v>
      </c>
      <c r="F163" s="110">
        <f t="shared" si="15"/>
        <v>552.96</v>
      </c>
    </row>
    <row r="164" spans="1:6" ht="14.25">
      <c r="A164" s="109" t="s">
        <v>199</v>
      </c>
      <c r="B164" s="110">
        <v>237</v>
      </c>
      <c r="C164" s="110">
        <v>190</v>
      </c>
      <c r="D164" s="110">
        <v>421</v>
      </c>
      <c r="E164" s="110">
        <f t="shared" si="14"/>
        <v>305.28</v>
      </c>
      <c r="F164" s="110">
        <f t="shared" si="15"/>
        <v>542.72</v>
      </c>
    </row>
    <row r="165" spans="1:6" ht="14.25">
      <c r="A165" s="109" t="s">
        <v>200</v>
      </c>
      <c r="B165" s="111">
        <v>246</v>
      </c>
      <c r="C165" s="111">
        <v>190</v>
      </c>
      <c r="D165" s="111">
        <v>361</v>
      </c>
      <c r="E165" s="110">
        <f t="shared" si="14"/>
        <v>286.92</v>
      </c>
      <c r="F165" s="110">
        <f t="shared" si="15"/>
        <v>510.08</v>
      </c>
    </row>
    <row r="166" spans="1:6" ht="14.25">
      <c r="A166" s="109" t="s">
        <v>201</v>
      </c>
      <c r="B166" s="111">
        <v>253</v>
      </c>
      <c r="C166" s="111">
        <v>228</v>
      </c>
      <c r="D166" s="111">
        <v>465</v>
      </c>
      <c r="E166" s="110">
        <f t="shared" si="14"/>
        <v>340.56</v>
      </c>
      <c r="F166" s="110">
        <f t="shared" si="15"/>
        <v>605.44</v>
      </c>
    </row>
    <row r="167" spans="1:6" ht="14.25">
      <c r="A167" s="101" t="s">
        <v>344</v>
      </c>
      <c r="B167" s="102">
        <f>SUM(B155:B166)</f>
        <v>3059</v>
      </c>
      <c r="C167" s="102">
        <f>SUM(C155:C166)</f>
        <v>2588</v>
      </c>
      <c r="D167" s="102">
        <f>SUM(D155:D166)</f>
        <v>5109</v>
      </c>
      <c r="E167" s="102">
        <f>SUM(E155:E166)</f>
        <v>3872.1600000000003</v>
      </c>
      <c r="F167" s="102">
        <f>SUM(F155:F166)</f>
        <v>6883.84</v>
      </c>
    </row>
    <row r="168" spans="1:6" ht="14.25">
      <c r="A168" s="112"/>
      <c r="B168" s="106">
        <v>0.32</v>
      </c>
      <c r="C168" s="106">
        <v>0.24</v>
      </c>
      <c r="D168" s="106">
        <v>0.44</v>
      </c>
      <c r="E168" s="106">
        <v>0.36</v>
      </c>
      <c r="F168" s="106">
        <v>0.64</v>
      </c>
    </row>
    <row r="169" spans="1:6" ht="14.25">
      <c r="A169" s="112"/>
      <c r="B169" s="113"/>
      <c r="C169" s="113"/>
      <c r="D169" s="113">
        <f>B167+C167+D167</f>
        <v>10756</v>
      </c>
      <c r="E169" s="113"/>
      <c r="F169" s="113">
        <f>E167+F167</f>
        <v>10756</v>
      </c>
    </row>
    <row r="172" spans="1:6" ht="14.25">
      <c r="A172" s="134" t="s">
        <v>35</v>
      </c>
      <c r="B172" s="134"/>
      <c r="C172" s="134"/>
      <c r="D172" s="134"/>
      <c r="E172" s="134"/>
      <c r="F172" s="134"/>
    </row>
    <row r="173" spans="1:6" ht="14.25">
      <c r="A173" s="134"/>
      <c r="B173" s="134"/>
      <c r="C173" s="134"/>
      <c r="D173" s="134"/>
      <c r="E173" s="134"/>
      <c r="F173" s="134"/>
    </row>
    <row r="174" spans="1:6" ht="14.25">
      <c r="A174" s="133" t="s">
        <v>345</v>
      </c>
      <c r="B174" s="133"/>
      <c r="C174" s="133"/>
      <c r="D174" s="133"/>
      <c r="E174" s="133"/>
      <c r="F174" s="133"/>
    </row>
    <row r="175" spans="1:6" ht="14.25">
      <c r="A175" s="95" t="s">
        <v>186</v>
      </c>
      <c r="B175" s="96" t="s">
        <v>4</v>
      </c>
      <c r="C175" s="96" t="s">
        <v>5</v>
      </c>
      <c r="D175" s="96" t="s">
        <v>6</v>
      </c>
      <c r="E175" s="96" t="s">
        <v>7</v>
      </c>
      <c r="F175" s="96" t="s">
        <v>206</v>
      </c>
    </row>
    <row r="176" spans="1:6" ht="14.25">
      <c r="A176" s="109" t="s">
        <v>190</v>
      </c>
      <c r="B176" s="115">
        <v>161398</v>
      </c>
      <c r="C176" s="110">
        <v>122042</v>
      </c>
      <c r="D176" s="110">
        <v>229365</v>
      </c>
      <c r="E176" s="110">
        <f aca="true" t="shared" si="16" ref="E176:E187">(B176+C176+D176)*0.36</f>
        <v>184609.8</v>
      </c>
      <c r="F176" s="110">
        <f aca="true" t="shared" si="17" ref="F176:F187">(B176+C176+D176)*0.64</f>
        <v>328195.2</v>
      </c>
    </row>
    <row r="177" spans="1:6" ht="14.25">
      <c r="A177" s="109" t="s">
        <v>191</v>
      </c>
      <c r="B177" s="110">
        <v>144556</v>
      </c>
      <c r="C177" s="110">
        <v>97597</v>
      </c>
      <c r="D177" s="110">
        <v>160845</v>
      </c>
      <c r="E177" s="110">
        <f t="shared" si="16"/>
        <v>145079.28</v>
      </c>
      <c r="F177" s="110">
        <f t="shared" si="17"/>
        <v>257918.72</v>
      </c>
    </row>
    <row r="178" spans="1:6" ht="14.25">
      <c r="A178" s="109" t="s">
        <v>192</v>
      </c>
      <c r="B178" s="110">
        <v>67177</v>
      </c>
      <c r="C178" s="110">
        <v>54485</v>
      </c>
      <c r="D178" s="110">
        <v>100123</v>
      </c>
      <c r="E178" s="110">
        <f t="shared" si="16"/>
        <v>79842.59999999999</v>
      </c>
      <c r="F178" s="110">
        <f t="shared" si="17"/>
        <v>141942.4</v>
      </c>
    </row>
    <row r="179" spans="1:6" ht="14.25">
      <c r="A179" s="109" t="s">
        <v>193</v>
      </c>
      <c r="B179" s="115">
        <v>45662</v>
      </c>
      <c r="C179" s="110">
        <v>40761</v>
      </c>
      <c r="D179" s="110">
        <v>90668</v>
      </c>
      <c r="E179" s="110">
        <f t="shared" si="16"/>
        <v>63752.759999999995</v>
      </c>
      <c r="F179" s="110">
        <f t="shared" si="17"/>
        <v>113338.24</v>
      </c>
    </row>
    <row r="180" spans="1:6" ht="14.25">
      <c r="A180" s="109" t="s">
        <v>194</v>
      </c>
      <c r="B180" s="111">
        <v>50269</v>
      </c>
      <c r="C180" s="111">
        <v>36270</v>
      </c>
      <c r="D180" s="111">
        <v>76215</v>
      </c>
      <c r="E180" s="110">
        <f t="shared" si="16"/>
        <v>58591.439999999995</v>
      </c>
      <c r="F180" s="110">
        <f t="shared" si="17"/>
        <v>104162.56</v>
      </c>
    </row>
    <row r="181" spans="1:6" ht="14.25">
      <c r="A181" s="109" t="s">
        <v>195</v>
      </c>
      <c r="B181" s="111">
        <v>33896</v>
      </c>
      <c r="C181" s="111">
        <v>24284</v>
      </c>
      <c r="D181" s="111">
        <v>42641</v>
      </c>
      <c r="E181" s="110">
        <f t="shared" si="16"/>
        <v>36295.56</v>
      </c>
      <c r="F181" s="110">
        <f t="shared" si="17"/>
        <v>64525.44</v>
      </c>
    </row>
    <row r="182" spans="1:6" ht="14.25">
      <c r="A182" s="109" t="s">
        <v>196</v>
      </c>
      <c r="B182" s="111">
        <v>36531</v>
      </c>
      <c r="C182" s="111">
        <v>27064</v>
      </c>
      <c r="D182" s="111">
        <v>46942</v>
      </c>
      <c r="E182" s="110">
        <f t="shared" si="16"/>
        <v>39793.32</v>
      </c>
      <c r="F182" s="110">
        <f t="shared" si="17"/>
        <v>70743.68000000001</v>
      </c>
    </row>
    <row r="183" spans="1:6" ht="14.25">
      <c r="A183" s="109" t="s">
        <v>197</v>
      </c>
      <c r="B183" s="111">
        <v>36408</v>
      </c>
      <c r="C183" s="111">
        <v>24411</v>
      </c>
      <c r="D183" s="111">
        <v>49319</v>
      </c>
      <c r="E183" s="110">
        <f t="shared" si="16"/>
        <v>39649.68</v>
      </c>
      <c r="F183" s="110">
        <f t="shared" si="17"/>
        <v>70488.32</v>
      </c>
    </row>
    <row r="184" spans="1:6" ht="14.25">
      <c r="A184" s="109" t="s">
        <v>198</v>
      </c>
      <c r="B184" s="111">
        <v>90578</v>
      </c>
      <c r="C184" s="111">
        <v>67217</v>
      </c>
      <c r="D184" s="111">
        <v>105048</v>
      </c>
      <c r="E184" s="110">
        <f t="shared" si="16"/>
        <v>94623.48</v>
      </c>
      <c r="F184" s="110">
        <f t="shared" si="17"/>
        <v>168219.52</v>
      </c>
    </row>
    <row r="185" spans="1:6" ht="14.25">
      <c r="A185" s="109" t="s">
        <v>199</v>
      </c>
      <c r="B185" s="110">
        <v>133125</v>
      </c>
      <c r="C185" s="110">
        <v>84282</v>
      </c>
      <c r="D185" s="110">
        <v>138613</v>
      </c>
      <c r="E185" s="110">
        <f t="shared" si="16"/>
        <v>128167.2</v>
      </c>
      <c r="F185" s="110">
        <f t="shared" si="17"/>
        <v>227852.80000000002</v>
      </c>
    </row>
    <row r="186" spans="1:6" ht="14.25">
      <c r="A186" s="109" t="s">
        <v>200</v>
      </c>
      <c r="B186" s="111">
        <v>164704</v>
      </c>
      <c r="C186" s="111">
        <v>108435</v>
      </c>
      <c r="D186" s="111">
        <v>169961</v>
      </c>
      <c r="E186" s="110">
        <f t="shared" si="16"/>
        <v>159516</v>
      </c>
      <c r="F186" s="110">
        <f t="shared" si="17"/>
        <v>283584</v>
      </c>
    </row>
    <row r="187" spans="1:6" ht="14.25">
      <c r="A187" s="109" t="s">
        <v>201</v>
      </c>
      <c r="B187" s="110">
        <v>123356</v>
      </c>
      <c r="C187" s="110">
        <v>103518</v>
      </c>
      <c r="D187" s="110">
        <v>179442</v>
      </c>
      <c r="E187" s="110">
        <f t="shared" si="16"/>
        <v>146273.75999999998</v>
      </c>
      <c r="F187" s="110">
        <f t="shared" si="17"/>
        <v>260042.24000000002</v>
      </c>
    </row>
    <row r="188" spans="1:6" ht="14.25">
      <c r="A188" s="101" t="s">
        <v>344</v>
      </c>
      <c r="B188" s="102">
        <f>SUM(B176:B187)</f>
        <v>1087660</v>
      </c>
      <c r="C188" s="102">
        <f>SUM(C176:C187)</f>
        <v>790366</v>
      </c>
      <c r="D188" s="102">
        <f>SUM(D176:D187)</f>
        <v>1389182</v>
      </c>
      <c r="E188" s="102">
        <f>SUM(E176:E187)</f>
        <v>1176194.88</v>
      </c>
      <c r="F188" s="102">
        <f>SUM(F176:F187)</f>
        <v>2091013.12</v>
      </c>
    </row>
    <row r="189" spans="2:6" ht="14.25">
      <c r="B189" s="106">
        <v>0.32</v>
      </c>
      <c r="C189" s="106">
        <v>0.24</v>
      </c>
      <c r="D189" s="106">
        <v>0.44</v>
      </c>
      <c r="E189" s="106">
        <v>0.36</v>
      </c>
      <c r="F189" s="106">
        <v>0.64</v>
      </c>
    </row>
    <row r="190" spans="4:6" ht="14.25">
      <c r="D190" s="40">
        <f>B188+C188+D188</f>
        <v>3267208</v>
      </c>
      <c r="E190" s="40"/>
      <c r="F190" s="40">
        <f>E188+F188</f>
        <v>3267208</v>
      </c>
    </row>
    <row r="192" spans="1:6" ht="12.75" customHeight="1">
      <c r="A192" s="135" t="s">
        <v>346</v>
      </c>
      <c r="B192" s="135"/>
      <c r="C192" s="135"/>
      <c r="D192" s="135"/>
      <c r="E192" s="135"/>
      <c r="F192" s="135"/>
    </row>
    <row r="193" spans="1:6" ht="14.25">
      <c r="A193" s="135"/>
      <c r="B193" s="135"/>
      <c r="C193" s="135"/>
      <c r="D193" s="135"/>
      <c r="E193" s="135"/>
      <c r="F193" s="135"/>
    </row>
    <row r="194" spans="1:6" ht="14.25">
      <c r="A194" s="133" t="s">
        <v>36</v>
      </c>
      <c r="B194" s="133"/>
      <c r="C194" s="133"/>
      <c r="D194" s="133"/>
      <c r="E194" s="133"/>
      <c r="F194" s="133"/>
    </row>
    <row r="195" spans="1:6" ht="14.25">
      <c r="A195" s="95" t="s">
        <v>186</v>
      </c>
      <c r="B195" s="96" t="s">
        <v>4</v>
      </c>
      <c r="C195" s="96" t="s">
        <v>5</v>
      </c>
      <c r="D195" s="96" t="s">
        <v>6</v>
      </c>
      <c r="E195" s="96" t="s">
        <v>7</v>
      </c>
      <c r="F195" s="96" t="s">
        <v>206</v>
      </c>
    </row>
    <row r="196" spans="1:6" ht="14.25">
      <c r="A196" s="109" t="s">
        <v>190</v>
      </c>
      <c r="B196" s="110">
        <v>95958</v>
      </c>
      <c r="C196" s="110">
        <v>69398</v>
      </c>
      <c r="D196" s="110">
        <v>128420</v>
      </c>
      <c r="E196" s="110">
        <f aca="true" t="shared" si="18" ref="E196:E207">(B196+C196+D196)*0.36</f>
        <v>105759.36</v>
      </c>
      <c r="F196" s="110">
        <f aca="true" t="shared" si="19" ref="F196:F207">(B196+C196+D196)*0.64</f>
        <v>188016.64</v>
      </c>
    </row>
    <row r="197" spans="1:6" ht="14.25">
      <c r="A197" s="109" t="s">
        <v>191</v>
      </c>
      <c r="B197" s="110">
        <v>107898</v>
      </c>
      <c r="C197" s="110">
        <v>74742</v>
      </c>
      <c r="D197" s="110">
        <v>129510</v>
      </c>
      <c r="E197" s="110">
        <f t="shared" si="18"/>
        <v>112374</v>
      </c>
      <c r="F197" s="110">
        <f t="shared" si="19"/>
        <v>199776</v>
      </c>
    </row>
    <row r="198" spans="1:6" ht="14.25">
      <c r="A198" s="109" t="s">
        <v>192</v>
      </c>
      <c r="B198" s="110">
        <v>94082</v>
      </c>
      <c r="C198" s="110">
        <v>74258</v>
      </c>
      <c r="D198" s="110">
        <v>132106</v>
      </c>
      <c r="E198" s="110">
        <f t="shared" si="18"/>
        <v>108160.56</v>
      </c>
      <c r="F198" s="110">
        <f t="shared" si="19"/>
        <v>192285.44</v>
      </c>
    </row>
    <row r="199" spans="1:6" ht="14.25">
      <c r="A199" s="109" t="s">
        <v>193</v>
      </c>
      <c r="B199" s="110">
        <v>89476</v>
      </c>
      <c r="C199" s="110">
        <v>65600</v>
      </c>
      <c r="D199" s="110">
        <v>140420</v>
      </c>
      <c r="E199" s="110">
        <f t="shared" si="18"/>
        <v>106378.56</v>
      </c>
      <c r="F199" s="110">
        <f t="shared" si="19"/>
        <v>189117.44</v>
      </c>
    </row>
    <row r="200" spans="1:6" ht="14.25">
      <c r="A200" s="109" t="s">
        <v>194</v>
      </c>
      <c r="B200" s="111">
        <v>95392</v>
      </c>
      <c r="C200" s="111">
        <v>67014</v>
      </c>
      <c r="D200" s="111">
        <v>136268</v>
      </c>
      <c r="E200" s="110">
        <f t="shared" si="18"/>
        <v>107522.64</v>
      </c>
      <c r="F200" s="110">
        <f t="shared" si="19"/>
        <v>191151.36000000002</v>
      </c>
    </row>
    <row r="201" spans="1:6" ht="14.25">
      <c r="A201" s="109" t="s">
        <v>195</v>
      </c>
      <c r="B201" s="111">
        <v>92284</v>
      </c>
      <c r="C201" s="111">
        <v>68808</v>
      </c>
      <c r="D201" s="111">
        <v>117246</v>
      </c>
      <c r="E201" s="110">
        <f t="shared" si="18"/>
        <v>100201.68</v>
      </c>
      <c r="F201" s="110">
        <f t="shared" si="19"/>
        <v>178136.32</v>
      </c>
    </row>
    <row r="202" spans="1:6" ht="14.25">
      <c r="A202" s="109" t="s">
        <v>196</v>
      </c>
      <c r="B202" s="111">
        <v>103360</v>
      </c>
      <c r="C202" s="111">
        <v>81282</v>
      </c>
      <c r="D202" s="111">
        <v>140288</v>
      </c>
      <c r="E202" s="110">
        <f t="shared" si="18"/>
        <v>116974.8</v>
      </c>
      <c r="F202" s="110">
        <f t="shared" si="19"/>
        <v>207955.2</v>
      </c>
    </row>
    <row r="203" spans="1:6" ht="14.25">
      <c r="A203" s="109" t="s">
        <v>197</v>
      </c>
      <c r="B203" s="111">
        <v>98040</v>
      </c>
      <c r="C203" s="111">
        <v>71080</v>
      </c>
      <c r="D203" s="111">
        <v>141302</v>
      </c>
      <c r="E203" s="110">
        <f t="shared" si="18"/>
        <v>111751.92</v>
      </c>
      <c r="F203" s="110">
        <f t="shared" si="19"/>
        <v>198670.08000000002</v>
      </c>
    </row>
    <row r="204" spans="1:6" ht="14.25">
      <c r="A204" s="109" t="s">
        <v>198</v>
      </c>
      <c r="B204" s="111">
        <v>95288</v>
      </c>
      <c r="C204" s="111">
        <v>73818</v>
      </c>
      <c r="D204" s="111">
        <v>127988</v>
      </c>
      <c r="E204" s="110">
        <f t="shared" si="18"/>
        <v>106953.84</v>
      </c>
      <c r="F204" s="110">
        <f t="shared" si="19"/>
        <v>190140.16</v>
      </c>
    </row>
    <row r="205" spans="1:6" ht="14.25">
      <c r="A205" s="109" t="s">
        <v>199</v>
      </c>
      <c r="B205" s="110">
        <v>90964</v>
      </c>
      <c r="C205" s="110">
        <v>64612</v>
      </c>
      <c r="D205" s="110">
        <v>130510</v>
      </c>
      <c r="E205" s="110">
        <f t="shared" si="18"/>
        <v>102990.95999999999</v>
      </c>
      <c r="F205" s="110">
        <f t="shared" si="19"/>
        <v>183095.04</v>
      </c>
    </row>
    <row r="206" spans="1:6" ht="14.25">
      <c r="A206" s="109" t="s">
        <v>200</v>
      </c>
      <c r="B206" s="111">
        <v>116588</v>
      </c>
      <c r="C206" s="111">
        <v>78892</v>
      </c>
      <c r="D206" s="111">
        <v>134664</v>
      </c>
      <c r="E206" s="110">
        <f t="shared" si="18"/>
        <v>118851.84</v>
      </c>
      <c r="F206" s="110">
        <f t="shared" si="19"/>
        <v>211292.16</v>
      </c>
    </row>
    <row r="207" spans="1:6" ht="14.25">
      <c r="A207" s="109" t="s">
        <v>201</v>
      </c>
      <c r="B207" s="111">
        <v>96134</v>
      </c>
      <c r="C207" s="111">
        <v>76744</v>
      </c>
      <c r="D207" s="111">
        <v>134970</v>
      </c>
      <c r="E207" s="110">
        <f t="shared" si="18"/>
        <v>110825.28</v>
      </c>
      <c r="F207" s="110">
        <f t="shared" si="19"/>
        <v>197022.72</v>
      </c>
    </row>
    <row r="208" spans="1:6" s="103" customFormat="1" ht="14.25">
      <c r="A208" s="101" t="s">
        <v>344</v>
      </c>
      <c r="B208" s="102">
        <f>SUM(B196:B207)</f>
        <v>1175464</v>
      </c>
      <c r="C208" s="102">
        <f>SUM(C196:C207)</f>
        <v>866248</v>
      </c>
      <c r="D208" s="102">
        <f>SUM(D196:D207)</f>
        <v>1593692</v>
      </c>
      <c r="E208" s="102">
        <f>SUM(E196:E207)</f>
        <v>1308745.4400000002</v>
      </c>
      <c r="F208" s="102">
        <f>SUM(F196:F207)</f>
        <v>2326658.56</v>
      </c>
    </row>
    <row r="209" spans="2:6" ht="14.25">
      <c r="B209" s="106">
        <v>0.32</v>
      </c>
      <c r="C209" s="106">
        <v>0.24</v>
      </c>
      <c r="D209" s="106">
        <v>0.44</v>
      </c>
      <c r="E209" s="106">
        <v>0.36</v>
      </c>
      <c r="F209" s="106">
        <v>0.64</v>
      </c>
    </row>
    <row r="210" spans="4:6" ht="14.25">
      <c r="D210" s="40">
        <f>B208+C208+D208</f>
        <v>3635404</v>
      </c>
      <c r="E210" s="40"/>
      <c r="F210" s="40">
        <f>E208+F208</f>
        <v>3635404</v>
      </c>
    </row>
    <row r="213" spans="1:6" ht="14.25">
      <c r="A213" s="132" t="s">
        <v>41</v>
      </c>
      <c r="B213" s="132"/>
      <c r="C213" s="132"/>
      <c r="D213" s="132"/>
      <c r="E213" s="132"/>
      <c r="F213" s="132"/>
    </row>
    <row r="214" spans="1:6" ht="14.25">
      <c r="A214" s="132"/>
      <c r="B214" s="132"/>
      <c r="C214" s="132"/>
      <c r="D214" s="132"/>
      <c r="E214" s="132"/>
      <c r="F214" s="132"/>
    </row>
    <row r="215" spans="1:6" ht="14.25">
      <c r="A215" s="136" t="s">
        <v>39</v>
      </c>
      <c r="B215" s="136"/>
      <c r="C215" s="136"/>
      <c r="D215" s="136"/>
      <c r="E215" s="136"/>
      <c r="F215" s="136"/>
    </row>
    <row r="216" spans="1:6" ht="14.25">
      <c r="A216" s="95" t="s">
        <v>186</v>
      </c>
      <c r="B216" s="96" t="s">
        <v>4</v>
      </c>
      <c r="C216" s="96" t="s">
        <v>5</v>
      </c>
      <c r="D216" s="96" t="s">
        <v>6</v>
      </c>
      <c r="E216" s="96" t="s">
        <v>7</v>
      </c>
      <c r="F216" s="96" t="s">
        <v>206</v>
      </c>
    </row>
    <row r="217" spans="1:6" ht="14.25">
      <c r="A217" s="109" t="s">
        <v>190</v>
      </c>
      <c r="B217" s="116">
        <v>2120</v>
      </c>
      <c r="C217" s="116">
        <v>1277</v>
      </c>
      <c r="D217" s="116">
        <v>2297</v>
      </c>
      <c r="E217" s="116">
        <f aca="true" t="shared" si="20" ref="E217:E228">(B217+C217+D217)*0.36</f>
        <v>2049.84</v>
      </c>
      <c r="F217" s="116">
        <f aca="true" t="shared" si="21" ref="F217:F228">(B217+C217+D217)*0.64</f>
        <v>3644.16</v>
      </c>
    </row>
    <row r="218" spans="1:6" ht="12.75" customHeight="1">
      <c r="A218" s="109" t="s">
        <v>191</v>
      </c>
      <c r="B218" s="110">
        <v>1671</v>
      </c>
      <c r="C218" s="110">
        <v>1103</v>
      </c>
      <c r="D218" s="110">
        <v>1987</v>
      </c>
      <c r="E218" s="116">
        <f t="shared" si="20"/>
        <v>1713.96</v>
      </c>
      <c r="F218" s="116">
        <f t="shared" si="21"/>
        <v>3047.04</v>
      </c>
    </row>
    <row r="219" spans="1:6" ht="14.25">
      <c r="A219" s="109" t="s">
        <v>192</v>
      </c>
      <c r="B219" s="110">
        <v>1374</v>
      </c>
      <c r="C219" s="110">
        <v>1067</v>
      </c>
      <c r="D219" s="110">
        <v>1757</v>
      </c>
      <c r="E219" s="116">
        <f t="shared" si="20"/>
        <v>1511.28</v>
      </c>
      <c r="F219" s="116">
        <f t="shared" si="21"/>
        <v>2686.7200000000003</v>
      </c>
    </row>
    <row r="220" spans="1:6" ht="14.25">
      <c r="A220" s="109" t="s">
        <v>193</v>
      </c>
      <c r="B220" s="116">
        <v>2073</v>
      </c>
      <c r="C220" s="116">
        <v>1458</v>
      </c>
      <c r="D220" s="116">
        <v>3254</v>
      </c>
      <c r="E220" s="116">
        <f t="shared" si="20"/>
        <v>2442.6</v>
      </c>
      <c r="F220" s="116">
        <f t="shared" si="21"/>
        <v>4342.4</v>
      </c>
    </row>
    <row r="221" spans="1:6" ht="12.75" customHeight="1">
      <c r="A221" s="109" t="s">
        <v>194</v>
      </c>
      <c r="B221" s="111">
        <v>2182</v>
      </c>
      <c r="C221" s="111">
        <v>1561</v>
      </c>
      <c r="D221" s="111">
        <v>3117</v>
      </c>
      <c r="E221" s="116">
        <f t="shared" si="20"/>
        <v>2469.6</v>
      </c>
      <c r="F221" s="116">
        <f t="shared" si="21"/>
        <v>4390.400000000001</v>
      </c>
    </row>
    <row r="222" spans="1:6" ht="14.25">
      <c r="A222" s="109" t="s">
        <v>195</v>
      </c>
      <c r="B222" s="111">
        <v>2089</v>
      </c>
      <c r="C222" s="111">
        <v>1865</v>
      </c>
      <c r="D222" s="111">
        <v>2794</v>
      </c>
      <c r="E222" s="116">
        <f t="shared" si="20"/>
        <v>2429.2799999999997</v>
      </c>
      <c r="F222" s="116">
        <f t="shared" si="21"/>
        <v>4318.72</v>
      </c>
    </row>
    <row r="223" spans="1:6" ht="12.75" customHeight="1">
      <c r="A223" s="109" t="s">
        <v>196</v>
      </c>
      <c r="B223" s="111">
        <v>2003</v>
      </c>
      <c r="C223" s="111">
        <v>1492</v>
      </c>
      <c r="D223" s="111">
        <v>2523</v>
      </c>
      <c r="E223" s="116">
        <f t="shared" si="20"/>
        <v>2166.48</v>
      </c>
      <c r="F223" s="116">
        <f t="shared" si="21"/>
        <v>3851.52</v>
      </c>
    </row>
    <row r="224" spans="1:6" ht="14.25">
      <c r="A224" s="109" t="s">
        <v>197</v>
      </c>
      <c r="B224" s="111">
        <v>1737</v>
      </c>
      <c r="C224" s="111">
        <v>1260</v>
      </c>
      <c r="D224" s="111">
        <v>2339</v>
      </c>
      <c r="E224" s="116">
        <f t="shared" si="20"/>
        <v>1920.96</v>
      </c>
      <c r="F224" s="116">
        <f t="shared" si="21"/>
        <v>3415.04</v>
      </c>
    </row>
    <row r="225" spans="1:6" ht="14.25">
      <c r="A225" s="109" t="s">
        <v>198</v>
      </c>
      <c r="B225" s="111">
        <v>2365</v>
      </c>
      <c r="C225" s="111">
        <v>1894</v>
      </c>
      <c r="D225" s="111">
        <v>3225</v>
      </c>
      <c r="E225" s="116">
        <f t="shared" si="20"/>
        <v>2694.24</v>
      </c>
      <c r="F225" s="116">
        <f t="shared" si="21"/>
        <v>4789.76</v>
      </c>
    </row>
    <row r="226" spans="1:6" ht="14.25">
      <c r="A226" s="109" t="s">
        <v>199</v>
      </c>
      <c r="B226" s="110">
        <v>2075</v>
      </c>
      <c r="C226" s="110">
        <v>1462</v>
      </c>
      <c r="D226" s="110">
        <v>3059</v>
      </c>
      <c r="E226" s="116">
        <f t="shared" si="20"/>
        <v>2374.56</v>
      </c>
      <c r="F226" s="116">
        <f t="shared" si="21"/>
        <v>4221.4400000000005</v>
      </c>
    </row>
    <row r="227" spans="1:6" ht="14.25">
      <c r="A227" s="109" t="s">
        <v>200</v>
      </c>
      <c r="B227" s="111">
        <v>2264</v>
      </c>
      <c r="C227" s="111">
        <v>1572</v>
      </c>
      <c r="D227" s="111">
        <v>2688</v>
      </c>
      <c r="E227" s="116">
        <f t="shared" si="20"/>
        <v>2348.64</v>
      </c>
      <c r="F227" s="116">
        <f t="shared" si="21"/>
        <v>4175.36</v>
      </c>
    </row>
    <row r="228" spans="1:6" ht="14.25">
      <c r="A228" s="109" t="s">
        <v>201</v>
      </c>
      <c r="B228" s="111">
        <v>2147</v>
      </c>
      <c r="C228" s="111">
        <v>1713</v>
      </c>
      <c r="D228" s="111">
        <v>3283</v>
      </c>
      <c r="E228" s="116">
        <f t="shared" si="20"/>
        <v>2571.48</v>
      </c>
      <c r="F228" s="116">
        <f t="shared" si="21"/>
        <v>4571.52</v>
      </c>
    </row>
    <row r="229" spans="1:6" s="103" customFormat="1" ht="14.25">
      <c r="A229" s="101" t="s">
        <v>344</v>
      </c>
      <c r="B229" s="102">
        <f>SUM(B217:B228)</f>
        <v>24100</v>
      </c>
      <c r="C229" s="102">
        <f>SUM(C217:C228)</f>
        <v>17724</v>
      </c>
      <c r="D229" s="102">
        <f>SUM(D217:D228)</f>
        <v>32323</v>
      </c>
      <c r="E229" s="102">
        <f>SUM(E217:E228)</f>
        <v>26692.92</v>
      </c>
      <c r="F229" s="102">
        <f>SUM(F217:F228)</f>
        <v>47454.08</v>
      </c>
    </row>
    <row r="230" spans="2:6" ht="14.25">
      <c r="B230" s="106">
        <v>0.32</v>
      </c>
      <c r="C230" s="106">
        <v>0.24</v>
      </c>
      <c r="D230" s="106">
        <v>0.44</v>
      </c>
      <c r="E230" s="106">
        <v>0.36</v>
      </c>
      <c r="F230" s="106">
        <v>0.64</v>
      </c>
    </row>
    <row r="231" spans="4:6" ht="14.25">
      <c r="D231" s="40">
        <f>B229+C229+D229</f>
        <v>74147</v>
      </c>
      <c r="E231" s="40"/>
      <c r="F231" s="40">
        <f>E229+F229</f>
        <v>74147</v>
      </c>
    </row>
  </sheetData>
  <sheetProtection selectLockedCells="1" selectUnlockedCells="1"/>
  <mergeCells count="22">
    <mergeCell ref="A192:F193"/>
    <mergeCell ref="A194:F194"/>
    <mergeCell ref="A213:F214"/>
    <mergeCell ref="A215:F215"/>
    <mergeCell ref="A130:F131"/>
    <mergeCell ref="A132:F132"/>
    <mergeCell ref="A151:F152"/>
    <mergeCell ref="A153:F153"/>
    <mergeCell ref="A172:F173"/>
    <mergeCell ref="A174:F174"/>
    <mergeCell ref="A67:F68"/>
    <mergeCell ref="A69:F69"/>
    <mergeCell ref="A88:F89"/>
    <mergeCell ref="A90:F90"/>
    <mergeCell ref="A109:F110"/>
    <mergeCell ref="A111:F111"/>
    <mergeCell ref="A4:F5"/>
    <mergeCell ref="A6:F6"/>
    <mergeCell ref="A25:F26"/>
    <mergeCell ref="A27:F27"/>
    <mergeCell ref="A46:F47"/>
    <mergeCell ref="A48:F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2014-10-22T08:18:00Z</dcterms:created>
  <dcterms:modified xsi:type="dcterms:W3CDTF">2014-10-22T08:18:00Z</dcterms:modified>
  <cp:category/>
  <cp:version/>
  <cp:contentType/>
  <cp:contentStatus/>
</cp:coreProperties>
</file>